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72" yWindow="32760" windowWidth="13620" windowHeight="9012" activeTab="1"/>
  </bookViews>
  <sheets>
    <sheet name="Safnblað" sheetId="1" r:id="rId1"/>
    <sheet name="Tilboðsskrá" sheetId="2" r:id="rId2"/>
    <sheet name="Sheet1" sheetId="3" r:id="rId3"/>
    <sheet name="Sheet2" sheetId="4" r:id="rId4"/>
  </sheets>
  <definedNames>
    <definedName name="_Ref298073617" localSheetId="1">'Tilboðsskrá'!#REF!</definedName>
    <definedName name="_Toc138831391" localSheetId="1">'Tilboðsskrá'!#REF!</definedName>
    <definedName name="_Toc292451354" localSheetId="1">'Tilboðsskrá'!#REF!</definedName>
    <definedName name="_Toc297635477" localSheetId="1">'Tilboðsskrá'!#REF!</definedName>
    <definedName name="_Toc297635478" localSheetId="1">'Tilboðsskrá'!#REF!</definedName>
    <definedName name="_Toc297841592" localSheetId="1">'Tilboðsskrá'!#REF!</definedName>
    <definedName name="_Toc298082317" localSheetId="1">'Tilboðsskrá'!#REF!</definedName>
    <definedName name="_Toc298082318" localSheetId="1">'Tilboðsskrá'!#REF!</definedName>
    <definedName name="_Toc298906342" localSheetId="1">'Tilboðsskrá'!#REF!</definedName>
    <definedName name="_Toc380255449" localSheetId="1">'Tilboðsskrá'!#REF!</definedName>
    <definedName name="_Toc41101614" localSheetId="1">'Tilboðsskrá'!#REF!</definedName>
    <definedName name="_xlnm.Print_Area" localSheetId="0">'Safnblað'!$A$2:$F$25</definedName>
    <definedName name="_xlnm.Print_Area" localSheetId="1">'Tilboðsskrá'!$A$3:$G$125</definedName>
    <definedName name="_xlnm.Print_Titles" localSheetId="1">'Tilboðsskrá'!$4:$5</definedName>
    <definedName name="_xlnm.Print_Titles">'Tilboðsskrá'!$3:$3</definedName>
  </definedNames>
  <calcPr fullCalcOnLoad="1"/>
</workbook>
</file>

<file path=xl/sharedStrings.xml><?xml version="1.0" encoding="utf-8"?>
<sst xmlns="http://schemas.openxmlformats.org/spreadsheetml/2006/main" count="248" uniqueCount="168">
  <si>
    <t>kr.</t>
  </si>
  <si>
    <t>SAMTALS FLUTT Á TILBOÐSBLAÐ</t>
  </si>
  <si>
    <t>KR.</t>
  </si>
  <si>
    <t>TILBOÐSSKRÁ</t>
  </si>
  <si>
    <t>Magn</t>
  </si>
  <si>
    <t>Eining</t>
  </si>
  <si>
    <t>Einingarverð</t>
  </si>
  <si>
    <t>Samtals flutt á safnblað</t>
  </si>
  <si>
    <t>Aðstaða</t>
  </si>
  <si>
    <t>Frágangur</t>
  </si>
  <si>
    <t xml:space="preserve"> 2.</t>
  </si>
  <si>
    <t>AÐSTAÐA, FRÁGANGUR O.FL.</t>
  </si>
  <si>
    <t xml:space="preserve">Fyllið inní </t>
  </si>
  <si>
    <t>gulu reitina</t>
  </si>
  <si>
    <t>Skjalið er "Protected" en ekkert password</t>
  </si>
  <si>
    <t xml:space="preserve"> 3.</t>
  </si>
  <si>
    <t>Menn</t>
  </si>
  <si>
    <t>Verkamaður</t>
  </si>
  <si>
    <t>Vélamaður / bílstjóri</t>
  </si>
  <si>
    <t>Mælingamaður</t>
  </si>
  <si>
    <t>Tæki án vélamanns</t>
  </si>
  <si>
    <t>Hjólavél- t.d. Komatsu PW150 eða sambærileg vél</t>
  </si>
  <si>
    <t>Smágrafa - vél á beltum til graftar meðfram strengjum</t>
  </si>
  <si>
    <t>Traktorsgrafa</t>
  </si>
  <si>
    <t>Vörubíll með krana</t>
  </si>
  <si>
    <t>Vörubíll</t>
  </si>
  <si>
    <t xml:space="preserve"> 1.</t>
  </si>
  <si>
    <t>Öryggisráðstafanir</t>
  </si>
  <si>
    <t xml:space="preserve"> 1.2</t>
  </si>
  <si>
    <t>REIKNINGSVINNA</t>
  </si>
  <si>
    <t>AÐSTÆÐUR Á VINNUSVÆÐI O.FL.</t>
  </si>
  <si>
    <t>VEITUR</t>
  </si>
  <si>
    <t>JARÐVINNA</t>
  </si>
  <si>
    <t xml:space="preserve"> 2.1</t>
  </si>
  <si>
    <t xml:space="preserve"> 2.2</t>
  </si>
  <si>
    <t>Brunnar</t>
  </si>
  <si>
    <t>m</t>
  </si>
  <si>
    <t>Gröftur</t>
  </si>
  <si>
    <t xml:space="preserve"> 1.1</t>
  </si>
  <si>
    <t xml:space="preserve"> 1.1.1</t>
  </si>
  <si>
    <t xml:space="preserve"> 1.1.2</t>
  </si>
  <si>
    <t xml:space="preserve"> 1.1.3</t>
  </si>
  <si>
    <t>GATNAGERÐ</t>
  </si>
  <si>
    <t>Losun á klöpp í skurðum</t>
  </si>
  <si>
    <t>heild</t>
  </si>
  <si>
    <t>klst</t>
  </si>
  <si>
    <r>
      <t>m</t>
    </r>
    <r>
      <rPr>
        <vertAlign val="superscript"/>
        <sz val="11"/>
        <rFont val="Times New Roman"/>
        <family val="1"/>
      </rPr>
      <t>3</t>
    </r>
  </si>
  <si>
    <t>stk</t>
  </si>
  <si>
    <t>Beltagrafa &gt; 30 tonn</t>
  </si>
  <si>
    <t>Beltagrafa með fleyg &gt; 30 tonn</t>
  </si>
  <si>
    <t xml:space="preserve">Verð kr. </t>
  </si>
  <si>
    <t xml:space="preserve"> 2.2.2</t>
  </si>
  <si>
    <t>Fráveitulagnir</t>
  </si>
  <si>
    <t>Fylling</t>
  </si>
  <si>
    <t>Burðarhæf fylling</t>
  </si>
  <si>
    <t>Meðhöndlun núverandi lagna</t>
  </si>
  <si>
    <t>Lagnaþverun</t>
  </si>
  <si>
    <t>Söndun með vatns- og fráveitulögnum</t>
  </si>
  <si>
    <t xml:space="preserve"> 3.1</t>
  </si>
  <si>
    <t xml:space="preserve"> 3.1.1</t>
  </si>
  <si>
    <t xml:space="preserve"> 3.1.2</t>
  </si>
  <si>
    <t xml:space="preserve"> 3.1.3</t>
  </si>
  <si>
    <t xml:space="preserve"> 3.1.4</t>
  </si>
  <si>
    <t xml:space="preserve"> 3.2</t>
  </si>
  <si>
    <t xml:space="preserve">  3.2.2</t>
  </si>
  <si>
    <t xml:space="preserve">  3.2.3</t>
  </si>
  <si>
    <t xml:space="preserve">  3.2.4</t>
  </si>
  <si>
    <t xml:space="preserve">  3.2.5</t>
  </si>
  <si>
    <t xml:space="preserve">  3.2.6</t>
  </si>
  <si>
    <t>Tenging við núverandi kerfi</t>
  </si>
  <si>
    <t xml:space="preserve">RAFLAGNIR </t>
  </si>
  <si>
    <t>MÍLA</t>
  </si>
  <si>
    <t>GAGNAVEITAN</t>
  </si>
  <si>
    <t>RIF NÚVERANDI YFIRBORÐS</t>
  </si>
  <si>
    <t xml:space="preserve"> 2.1.1  </t>
  </si>
  <si>
    <t>Sögun</t>
  </si>
  <si>
    <t>Sögun malbiks 50-100 mm</t>
  </si>
  <si>
    <t>Sögun á kantsteini</t>
  </si>
  <si>
    <t xml:space="preserve"> 2.1.2  </t>
  </si>
  <si>
    <t>Upprif á malbiki</t>
  </si>
  <si>
    <t>Malbik 50-250 mm</t>
  </si>
  <si>
    <r>
      <t>m</t>
    </r>
    <r>
      <rPr>
        <vertAlign val="superscript"/>
        <sz val="11"/>
        <rFont val="Times New Roman"/>
        <family val="1"/>
      </rPr>
      <t>2</t>
    </r>
  </si>
  <si>
    <t xml:space="preserve"> 2.1.3</t>
  </si>
  <si>
    <t>Upprif á steypu</t>
  </si>
  <si>
    <t>Steypa 100-200 mm</t>
  </si>
  <si>
    <t xml:space="preserve"> 2.1.4</t>
  </si>
  <si>
    <t>Upprif á steyptum kantsteini</t>
  </si>
  <si>
    <t>Upprif á kantsteini</t>
  </si>
  <si>
    <t xml:space="preserve"> 2.2.1  </t>
  </si>
  <si>
    <t>Gröftur og brottakstur</t>
  </si>
  <si>
    <t>Efni nýtt í undirfyllingar, fláafleyga eða landfyllingar</t>
  </si>
  <si>
    <r>
      <t>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</t>
    </r>
  </si>
  <si>
    <t>Fyllingar með aðkeyrðu efni</t>
  </si>
  <si>
    <t>2.2.2.1</t>
  </si>
  <si>
    <t>2.2.2.2</t>
  </si>
  <si>
    <t xml:space="preserve">Styrktarlag </t>
  </si>
  <si>
    <t>Mulningur í stíga 5 cm þykkur</t>
  </si>
  <si>
    <r>
      <t>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</si>
  <si>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t>Fræsing malbiks</t>
  </si>
  <si>
    <t xml:space="preserve"> 2.3</t>
  </si>
  <si>
    <t>ÝMISS FRÁGANGUR</t>
  </si>
  <si>
    <t>2.3.1</t>
  </si>
  <si>
    <t>Malbikun</t>
  </si>
  <si>
    <t>Götur, undirlag (BRL16) 50 mm</t>
  </si>
  <si>
    <t>Götur, yfirlag (AC16) 40 mm</t>
  </si>
  <si>
    <t>Stígar, yfirlag (AC11) 50 mm</t>
  </si>
  <si>
    <t>2.3.2</t>
  </si>
  <si>
    <t>Kantsteinar</t>
  </si>
  <si>
    <t xml:space="preserve">m </t>
  </si>
  <si>
    <t xml:space="preserve">Ø125 PE SDR 17 </t>
  </si>
  <si>
    <t>Fjarlægja eldri lagnir</t>
  </si>
  <si>
    <t>Þrýstiprófun fráveitulagna</t>
  </si>
  <si>
    <t>Söndun með öðrum veitulögnum</t>
  </si>
  <si>
    <t>Tengiholur</t>
  </si>
  <si>
    <t>Tengiholur 6-10 m3</t>
  </si>
  <si>
    <t>Gröftur samsíða lögnum</t>
  </si>
  <si>
    <t>Þverun suðuræðar, 700 mm hitaveitulögn</t>
  </si>
  <si>
    <t xml:space="preserve"> 3.3</t>
  </si>
  <si>
    <t>Ídráttarrör</t>
  </si>
  <si>
    <t xml:space="preserve">  3.3.3</t>
  </si>
  <si>
    <t>Jarðstrengir og jarðvírar</t>
  </si>
  <si>
    <t>Lagning PVC-röra</t>
  </si>
  <si>
    <t>ø110mm rör lagt í þveranir</t>
  </si>
  <si>
    <t>Lagning fjölpípuröra</t>
  </si>
  <si>
    <t>31mm 4xø12mm fjölpípurör lagt í skurð</t>
  </si>
  <si>
    <t>31mm 4xø12mm fjölpípurör dregið í rör</t>
  </si>
  <si>
    <t xml:space="preserve"> 3.4</t>
  </si>
  <si>
    <t xml:space="preserve">  3.4.2</t>
  </si>
  <si>
    <t xml:space="preserve">  3.4.3</t>
  </si>
  <si>
    <t>Skurðsnið 1</t>
  </si>
  <si>
    <t>Skurðsnið 2</t>
  </si>
  <si>
    <t>Skurðsnið 3</t>
  </si>
  <si>
    <t>Skurðsnið 4</t>
  </si>
  <si>
    <t>Skurðsnið 5</t>
  </si>
  <si>
    <t>Skurðsnið 6</t>
  </si>
  <si>
    <t>Skurðsnið 7</t>
  </si>
  <si>
    <t>Ø110mm</t>
  </si>
  <si>
    <t>Lagning röra GR</t>
  </si>
  <si>
    <t>Heimtaugarör 14mm</t>
  </si>
  <si>
    <t>Fjölpípurör 50mm (7x12mm)</t>
  </si>
  <si>
    <t>Tengimúffa á 1x50(7x12)</t>
  </si>
  <si>
    <t xml:space="preserve"> 3.5</t>
  </si>
  <si>
    <t xml:space="preserve">  3.5.2.1</t>
  </si>
  <si>
    <t xml:space="preserve">  3.5.2.2</t>
  </si>
  <si>
    <t>FRÁVEITA</t>
  </si>
  <si>
    <t>Kantsteinn staðsteyptur, h=100 mm</t>
  </si>
  <si>
    <t>Sögun steypu 100-200 mm</t>
  </si>
  <si>
    <t>2.2.2.3</t>
  </si>
  <si>
    <t>Burðarlag í stíga</t>
  </si>
  <si>
    <t>Burðarlag í götu</t>
  </si>
  <si>
    <t>2.2.2.4</t>
  </si>
  <si>
    <t>2.2.3</t>
  </si>
  <si>
    <t xml:space="preserve"> 1.1.4</t>
  </si>
  <si>
    <t>Þveranir</t>
  </si>
  <si>
    <t xml:space="preserve"> 1.1.5</t>
  </si>
  <si>
    <t>Merkingar vinnusvæða</t>
  </si>
  <si>
    <t>Þveraun Hnoðraholtsbrautar</t>
  </si>
  <si>
    <t>Göngubrú fyrsta uppsetning</t>
  </si>
  <si>
    <t>Bráðabirðagönguleiðir</t>
  </si>
  <si>
    <t>Jarðvír OR 50 mm², lagning</t>
  </si>
  <si>
    <t>Iðnaðarmaður</t>
  </si>
  <si>
    <t>3.2.4.1</t>
  </si>
  <si>
    <t>3.2.4.2</t>
  </si>
  <si>
    <t xml:space="preserve">  3.2.7</t>
  </si>
  <si>
    <t>Undirstöður og uppsetning á skólpdælubrunni</t>
  </si>
  <si>
    <t xml:space="preserve">Niðurrekstur </t>
  </si>
  <si>
    <t>Uppsetning brunns</t>
  </si>
  <si>
    <t xml:space="preserve">         SAFNBLAÐ</t>
  </si>
</sst>
</file>

<file path=xl/styles.xml><?xml version="1.0" encoding="utf-8"?>
<styleSheet xmlns="http://schemas.openxmlformats.org/spreadsheetml/2006/main">
  <numFmts count="5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_-* #,##0\ _k_r_-;\-* #,##0\ _k_r_-;_-* &quot;-&quot;\ _k_r_-;_-@_-"/>
    <numFmt numFmtId="173" formatCode="_-* #,##0.00\ _k_r_-;\-* #,##0.00\ _k_r_-;_-* &quot;-&quot;??\ _k_r_-;_-@_-"/>
    <numFmt numFmtId="174" formatCode="#,##0\ &quot;kr.&quot;;\-#,##0\ &quot;kr.&quot;"/>
    <numFmt numFmtId="175" formatCode="#,##0\ &quot;kr.&quot;;[Red]\-#,##0\ &quot;kr.&quot;"/>
    <numFmt numFmtId="176" formatCode="#,##0.00\ &quot;kr.&quot;;\-#,##0.00\ &quot;kr.&quot;"/>
    <numFmt numFmtId="177" formatCode="#,##0.00\ &quot;kr.&quot;;[Red]\-#,##0.00\ &quot;kr.&quot;"/>
    <numFmt numFmtId="178" formatCode="_-* #,##0\ &quot;kr.&quot;_-;\-* #,##0\ &quot;kr.&quot;_-;_-* &quot;-&quot;\ &quot;kr.&quot;_-;_-@_-"/>
    <numFmt numFmtId="179" formatCode="_-* #,##0\ _k_r_._-;\-* #,##0\ _k_r_._-;_-* &quot;-&quot;\ _k_r_._-;_-@_-"/>
    <numFmt numFmtId="180" formatCode="_-* #,##0.00\ &quot;kr.&quot;_-;\-* #,##0.00\ &quot;kr.&quot;_-;_-* &quot;-&quot;??\ &quot;kr.&quot;_-;_-@_-"/>
    <numFmt numFmtId="181" formatCode="_-* #,##0.00\ _k_r_._-;\-* #,##0.00\ _k_r_._-;_-* &quot;-&quot;??\ _k_r_._-;_-@_-"/>
    <numFmt numFmtId="182" formatCode="dd\.mm\.yyyy"/>
    <numFmt numFmtId="183" formatCode="dd\.mmm\.yy"/>
    <numFmt numFmtId="184" formatCode="dd\.mmm"/>
    <numFmt numFmtId="185" formatCode="mmm\.yy"/>
    <numFmt numFmtId="186" formatCode="dd\.mm\.yyyy\ h:mm"/>
    <numFmt numFmtId="187" formatCode="0.0%"/>
    <numFmt numFmtId="188" formatCode="0.0"/>
    <numFmt numFmtId="189" formatCode=";#,##0;"/>
    <numFmt numFmtId="190" formatCode="#,##0.0"/>
    <numFmt numFmtId="191" formatCode=";;"/>
    <numFmt numFmtId="192" formatCode="#,##0.000"/>
    <numFmt numFmtId="193" formatCode="0.0000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#.##0&quot;"/>
    <numFmt numFmtId="199" formatCode="&quot;&quot;"/>
    <numFmt numFmtId="200" formatCode="[$-40F]d\.\ mmmm\ yyyy"/>
    <numFmt numFmtId="201" formatCode="0.00_)"/>
    <numFmt numFmtId="202" formatCode="_-* #,##0\ _k_r_-;\-* #,##0\ _k_r_-;_-* &quot;-&quot;??\ _k_r_-;_-@_-"/>
    <numFmt numFmtId="203" formatCode="[$€-2]\ #,##0.00_);[Red]\([$€-2]\ #,##0.00\)"/>
    <numFmt numFmtId="204" formatCode="#,##0.0\ _k_r_.;[Red]\-#,##0.0\ _k_r_."/>
    <numFmt numFmtId="205" formatCode="#,##0.0000"/>
    <numFmt numFmtId="206" formatCode="#,##0.00000"/>
    <numFmt numFmtId="207" formatCode="#,##0\ &quot;kr.&quot;"/>
    <numFmt numFmtId="208" formatCode="0."/>
    <numFmt numFmtId="209" formatCode="&quot;Útboðsnúmer &quot;\ #"/>
    <numFmt numFmtId="210" formatCode="#,000"/>
    <numFmt numFmtId="211" formatCode="0\ &quot;m²&quot;"/>
    <numFmt numFmtId="212" formatCode="#,###\ &quot;kr/m²&quot;"/>
    <numFmt numFmtId="213" formatCode="#"/>
    <numFmt numFmtId="214" formatCode="#,##0\ &quot;kr&quot;"/>
  </numFmts>
  <fonts count="55">
    <font>
      <sz val="12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b/>
      <sz val="10"/>
      <color indexed="8"/>
      <name val="Arial Black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8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8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8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8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8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8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8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8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8" fillId="2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9" fillId="2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9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9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9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9" fillId="2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9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9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9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9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9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9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40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7" fillId="41" borderId="0">
      <alignment/>
      <protection/>
    </xf>
    <xf numFmtId="0" fontId="41" fillId="42" borderId="1" applyNumberFormat="0" applyAlignment="0" applyProtection="0"/>
    <xf numFmtId="0" fontId="23" fillId="41" borderId="2" applyNumberFormat="0" applyAlignment="0" applyProtection="0"/>
    <xf numFmtId="0" fontId="23" fillId="41" borderId="2" applyNumberFormat="0" applyAlignment="0" applyProtection="0"/>
    <xf numFmtId="0" fontId="42" fillId="43" borderId="3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" fillId="0" borderId="0" applyNumberFormat="0">
      <alignment horizontal="left"/>
      <protection/>
    </xf>
    <xf numFmtId="49" fontId="37" fillId="0" borderId="0" applyNumberFormat="0" applyAlignment="0">
      <protection/>
    </xf>
    <xf numFmtId="0" fontId="45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6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47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46" borderId="1" applyNumberFormat="0" applyAlignment="0" applyProtection="0"/>
    <xf numFmtId="0" fontId="30" fillId="16" borderId="2" applyNumberFormat="0" applyAlignment="0" applyProtection="0"/>
    <xf numFmtId="0" fontId="30" fillId="16" borderId="2" applyNumberFormat="0" applyAlignment="0" applyProtection="0"/>
    <xf numFmtId="0" fontId="49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4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201" fontId="1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51" fillId="42" borderId="15" applyNumberFormat="0" applyAlignment="0" applyProtection="0"/>
    <xf numFmtId="0" fontId="33" fillId="41" borderId="16" applyNumberFormat="0" applyAlignment="0" applyProtection="0"/>
    <xf numFmtId="0" fontId="33" fillId="41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41" borderId="17" applyBorder="0">
      <alignment/>
      <protection/>
    </xf>
    <xf numFmtId="0" fontId="5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3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187" applyFont="1">
      <alignment/>
      <protection/>
    </xf>
    <xf numFmtId="3" fontId="5" fillId="0" borderId="2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0" fontId="0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14" fontId="5" fillId="0" borderId="0" xfId="0" applyNumberFormat="1" applyFont="1" applyAlignment="1">
      <alignment/>
    </xf>
    <xf numFmtId="0" fontId="11" fillId="0" borderId="0" xfId="0" applyFont="1" applyAlignment="1">
      <alignment/>
    </xf>
    <xf numFmtId="16" fontId="5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Fill="1" applyAlignment="1">
      <alignment/>
    </xf>
    <xf numFmtId="0" fontId="10" fillId="0" borderId="0" xfId="187" applyFont="1" applyFill="1">
      <alignment/>
      <protection/>
    </xf>
    <xf numFmtId="3" fontId="1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2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90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3" fontId="10" fillId="0" borderId="0" xfId="0" applyNumberFormat="1" applyFont="1" applyFill="1" applyAlignment="1" applyProtection="1">
      <alignment horizontal="center"/>
      <protection/>
    </xf>
    <xf numFmtId="0" fontId="10" fillId="0" borderId="0" xfId="187" applyFont="1" applyFill="1" applyProtection="1">
      <alignment/>
      <protection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0" fontId="10" fillId="0" borderId="0" xfId="116" applyFont="1" applyFill="1" applyAlignment="1">
      <alignment horizontal="center"/>
      <protection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214" fontId="10" fillId="0" borderId="0" xfId="187" applyNumberFormat="1" applyFont="1" applyFill="1" applyProtection="1">
      <alignment/>
      <protection/>
    </xf>
    <xf numFmtId="3" fontId="0" fillId="0" borderId="23" xfId="0" applyNumberFormat="1" applyFont="1" applyBorder="1" applyAlignment="1">
      <alignment/>
    </xf>
    <xf numFmtId="0" fontId="10" fillId="49" borderId="0" xfId="0" applyFont="1" applyFill="1" applyAlignment="1" applyProtection="1">
      <alignment/>
      <protection/>
    </xf>
    <xf numFmtId="0" fontId="10" fillId="49" borderId="0" xfId="0" applyFont="1" applyFill="1" applyAlignment="1" applyProtection="1">
      <alignment horizontal="center"/>
      <protection/>
    </xf>
    <xf numFmtId="190" fontId="10" fillId="49" borderId="0" xfId="0" applyNumberFormat="1" applyFont="1" applyFill="1" applyAlignment="1" applyProtection="1">
      <alignment/>
      <protection/>
    </xf>
    <xf numFmtId="3" fontId="10" fillId="49" borderId="0" xfId="0" applyNumberFormat="1" applyFont="1" applyFill="1" applyAlignment="1" applyProtection="1">
      <alignment/>
      <protection/>
    </xf>
    <xf numFmtId="3" fontId="10" fillId="49" borderId="0" xfId="0" applyNumberFormat="1" applyFont="1" applyFill="1" applyAlignment="1" applyProtection="1">
      <alignment horizontal="center"/>
      <protection/>
    </xf>
    <xf numFmtId="16" fontId="12" fillId="49" borderId="20" xfId="0" applyNumberFormat="1" applyFont="1" applyFill="1" applyBorder="1" applyAlignment="1" applyProtection="1">
      <alignment/>
      <protection/>
    </xf>
    <xf numFmtId="0" fontId="12" fillId="49" borderId="20" xfId="0" applyFont="1" applyFill="1" applyBorder="1" applyAlignment="1" applyProtection="1">
      <alignment/>
      <protection/>
    </xf>
    <xf numFmtId="0" fontId="10" fillId="49" borderId="20" xfId="0" applyFont="1" applyFill="1" applyBorder="1" applyAlignment="1" applyProtection="1">
      <alignment horizontal="center"/>
      <protection/>
    </xf>
    <xf numFmtId="190" fontId="10" fillId="49" borderId="20" xfId="0" applyNumberFormat="1" applyFont="1" applyFill="1" applyBorder="1" applyAlignment="1" applyProtection="1">
      <alignment/>
      <protection/>
    </xf>
    <xf numFmtId="3" fontId="10" fillId="49" borderId="20" xfId="0" applyNumberFormat="1" applyFont="1" applyFill="1" applyBorder="1" applyAlignment="1" applyProtection="1">
      <alignment/>
      <protection/>
    </xf>
    <xf numFmtId="3" fontId="10" fillId="49" borderId="20" xfId="0" applyNumberFormat="1" applyFont="1" applyFill="1" applyBorder="1" applyAlignment="1" applyProtection="1">
      <alignment horizontal="center"/>
      <protection/>
    </xf>
    <xf numFmtId="0" fontId="12" fillId="49" borderId="23" xfId="0" applyFont="1" applyFill="1" applyBorder="1" applyAlignment="1" applyProtection="1">
      <alignment/>
      <protection/>
    </xf>
    <xf numFmtId="0" fontId="10" fillId="49" borderId="23" xfId="0" applyFont="1" applyFill="1" applyBorder="1" applyAlignment="1" applyProtection="1">
      <alignment horizontal="center"/>
      <protection/>
    </xf>
    <xf numFmtId="190" fontId="10" fillId="49" borderId="23" xfId="0" applyNumberFormat="1" applyFont="1" applyFill="1" applyBorder="1" applyAlignment="1" applyProtection="1">
      <alignment horizontal="center"/>
      <protection/>
    </xf>
    <xf numFmtId="3" fontId="10" fillId="49" borderId="23" xfId="0" applyNumberFormat="1" applyFont="1" applyFill="1" applyBorder="1" applyAlignment="1" applyProtection="1">
      <alignment horizontal="center"/>
      <protection/>
    </xf>
    <xf numFmtId="3" fontId="10" fillId="49" borderId="23" xfId="0" applyNumberFormat="1" applyFont="1" applyFill="1" applyBorder="1" applyAlignment="1" applyProtection="1">
      <alignment horizontal="left"/>
      <protection/>
    </xf>
    <xf numFmtId="0" fontId="12" fillId="49" borderId="0" xfId="0" applyFont="1" applyFill="1" applyAlignment="1" applyProtection="1">
      <alignment/>
      <protection/>
    </xf>
    <xf numFmtId="0" fontId="5" fillId="49" borderId="0" xfId="0" applyFont="1" applyFill="1" applyAlignment="1" applyProtection="1">
      <alignment/>
      <protection/>
    </xf>
    <xf numFmtId="0" fontId="12" fillId="49" borderId="0" xfId="187" applyFont="1" applyFill="1" applyProtection="1">
      <alignment/>
      <protection/>
    </xf>
    <xf numFmtId="0" fontId="10" fillId="49" borderId="0" xfId="187" applyFont="1" applyFill="1" applyAlignment="1" applyProtection="1">
      <alignment horizontal="center"/>
      <protection/>
    </xf>
    <xf numFmtId="3" fontId="10" fillId="49" borderId="0" xfId="187" applyNumberFormat="1" applyFont="1" applyFill="1" applyProtection="1">
      <alignment/>
      <protection/>
    </xf>
    <xf numFmtId="3" fontId="10" fillId="49" borderId="0" xfId="187" applyNumberFormat="1" applyFont="1" applyFill="1" applyAlignment="1" applyProtection="1">
      <alignment horizontal="center"/>
      <protection/>
    </xf>
    <xf numFmtId="0" fontId="10" fillId="49" borderId="0" xfId="116" applyFont="1" applyFill="1" applyAlignment="1" applyProtection="1">
      <alignment horizontal="center"/>
      <protection/>
    </xf>
    <xf numFmtId="3" fontId="10" fillId="49" borderId="0" xfId="116" applyNumberFormat="1" applyFont="1" applyFill="1" applyAlignment="1">
      <alignment horizontal="center"/>
      <protection/>
    </xf>
    <xf numFmtId="3" fontId="10" fillId="49" borderId="20" xfId="0" applyNumberFormat="1" applyFont="1" applyFill="1" applyBorder="1" applyAlignment="1" applyProtection="1">
      <alignment/>
      <protection locked="0"/>
    </xf>
    <xf numFmtId="3" fontId="10" fillId="49" borderId="20" xfId="116" applyNumberFormat="1" applyFont="1" applyFill="1" applyBorder="1" applyProtection="1">
      <alignment/>
      <protection/>
    </xf>
    <xf numFmtId="0" fontId="10" fillId="49" borderId="0" xfId="116" applyFont="1" applyFill="1" applyAlignment="1">
      <alignment horizontal="center"/>
      <protection/>
    </xf>
    <xf numFmtId="0" fontId="12" fillId="49" borderId="0" xfId="0" applyFont="1" applyFill="1" applyAlignment="1" applyProtection="1">
      <alignment horizontal="right"/>
      <protection/>
    </xf>
    <xf numFmtId="0" fontId="12" fillId="49" borderId="0" xfId="0" applyFont="1" applyFill="1" applyAlignment="1" applyProtection="1">
      <alignment horizontal="center"/>
      <protection/>
    </xf>
    <xf numFmtId="3" fontId="12" fillId="49" borderId="0" xfId="0" applyNumberFormat="1" applyFont="1" applyFill="1" applyAlignment="1" applyProtection="1">
      <alignment/>
      <protection/>
    </xf>
    <xf numFmtId="3" fontId="12" fillId="49" borderId="0" xfId="0" applyNumberFormat="1" applyFont="1" applyFill="1" applyAlignment="1" applyProtection="1">
      <alignment horizontal="center"/>
      <protection/>
    </xf>
    <xf numFmtId="3" fontId="12" fillId="49" borderId="20" xfId="0" applyNumberFormat="1" applyFont="1" applyFill="1" applyBorder="1" applyAlignment="1" applyProtection="1">
      <alignment/>
      <protection/>
    </xf>
    <xf numFmtId="0" fontId="12" fillId="49" borderId="0" xfId="0" applyFont="1" applyFill="1" applyAlignment="1" applyProtection="1">
      <alignment/>
      <protection/>
    </xf>
    <xf numFmtId="3" fontId="12" fillId="49" borderId="0" xfId="0" applyNumberFormat="1" applyFont="1" applyFill="1" applyAlignment="1" applyProtection="1">
      <alignment horizontal="right"/>
      <protection/>
    </xf>
    <xf numFmtId="3" fontId="10" fillId="49" borderId="0" xfId="0" applyNumberFormat="1" applyFont="1" applyFill="1" applyBorder="1" applyAlignment="1" applyProtection="1">
      <alignment/>
      <protection/>
    </xf>
    <xf numFmtId="0" fontId="10" fillId="49" borderId="0" xfId="0" applyFont="1" applyFill="1" applyAlignment="1" applyProtection="1">
      <alignment horizontal="right"/>
      <protection/>
    </xf>
    <xf numFmtId="3" fontId="10" fillId="49" borderId="20" xfId="0" applyNumberFormat="1" applyFont="1" applyFill="1" applyBorder="1" applyAlignment="1" applyProtection="1">
      <alignment/>
      <protection/>
    </xf>
    <xf numFmtId="0" fontId="10" fillId="49" borderId="0" xfId="0" applyFont="1" applyFill="1" applyAlignment="1">
      <alignment/>
    </xf>
    <xf numFmtId="14" fontId="12" fillId="49" borderId="0" xfId="187" applyNumberFormat="1" applyFont="1" applyFill="1" applyAlignment="1">
      <alignment horizontal="right"/>
      <protection/>
    </xf>
    <xf numFmtId="0" fontId="10" fillId="49" borderId="0" xfId="0" applyFont="1" applyFill="1" applyAlignment="1">
      <alignment horizontal="center"/>
    </xf>
    <xf numFmtId="0" fontId="10" fillId="49" borderId="0" xfId="187" applyFont="1" applyFill="1" applyAlignment="1">
      <alignment horizontal="left"/>
      <protection/>
    </xf>
    <xf numFmtId="3" fontId="12" fillId="49" borderId="0" xfId="187" applyNumberFormat="1" applyFont="1" applyFill="1" applyAlignment="1">
      <alignment horizontal="center"/>
      <protection/>
    </xf>
    <xf numFmtId="3" fontId="12" fillId="49" borderId="20" xfId="187" applyNumberFormat="1" applyFont="1" applyFill="1" applyBorder="1">
      <alignment/>
      <protection/>
    </xf>
    <xf numFmtId="3" fontId="12" fillId="49" borderId="0" xfId="187" applyNumberFormat="1" applyFont="1" applyFill="1" applyBorder="1">
      <alignment/>
      <protection/>
    </xf>
    <xf numFmtId="0" fontId="12" fillId="49" borderId="0" xfId="0" applyFont="1" applyFill="1" applyAlignment="1">
      <alignment/>
    </xf>
    <xf numFmtId="190" fontId="10" fillId="49" borderId="0" xfId="0" applyNumberFormat="1" applyFont="1" applyFill="1" applyAlignment="1">
      <alignment/>
    </xf>
    <xf numFmtId="3" fontId="10" fillId="49" borderId="0" xfId="0" applyNumberFormat="1" applyFont="1" applyFill="1" applyAlignment="1">
      <alignment/>
    </xf>
    <xf numFmtId="3" fontId="10" fillId="49" borderId="0" xfId="0" applyNumberFormat="1" applyFont="1" applyFill="1" applyAlignment="1">
      <alignment horizontal="center"/>
    </xf>
    <xf numFmtId="3" fontId="12" fillId="49" borderId="0" xfId="0" applyNumberFormat="1" applyFont="1" applyFill="1" applyAlignment="1">
      <alignment horizontal="center"/>
    </xf>
    <xf numFmtId="3" fontId="10" fillId="49" borderId="0" xfId="116" applyNumberFormat="1" applyFont="1" applyFill="1" applyProtection="1">
      <alignment/>
      <protection locked="0"/>
    </xf>
    <xf numFmtId="3" fontId="10" fillId="49" borderId="0" xfId="116" applyNumberFormat="1" applyFont="1" applyFill="1">
      <alignment/>
      <protection/>
    </xf>
    <xf numFmtId="0" fontId="12" fillId="49" borderId="0" xfId="187" applyFont="1" applyFill="1">
      <alignment/>
      <protection/>
    </xf>
    <xf numFmtId="0" fontId="10" fillId="49" borderId="0" xfId="187" applyFont="1" applyFill="1">
      <alignment/>
      <protection/>
    </xf>
    <xf numFmtId="3" fontId="10" fillId="49" borderId="20" xfId="116" applyNumberFormat="1" applyFont="1" applyFill="1" applyBorder="1">
      <alignment/>
      <protection/>
    </xf>
    <xf numFmtId="3" fontId="10" fillId="49" borderId="0" xfId="0" applyNumberFormat="1" applyFont="1" applyFill="1" applyAlignment="1" applyProtection="1">
      <alignment/>
      <protection locked="0"/>
    </xf>
    <xf numFmtId="3" fontId="12" fillId="49" borderId="23" xfId="0" applyNumberFormat="1" applyFont="1" applyFill="1" applyBorder="1" applyAlignment="1">
      <alignment/>
    </xf>
    <xf numFmtId="3" fontId="12" fillId="49" borderId="0" xfId="0" applyNumberFormat="1" applyFont="1" applyFill="1" applyAlignment="1">
      <alignment/>
    </xf>
    <xf numFmtId="49" fontId="12" fillId="49" borderId="0" xfId="0" applyNumberFormat="1" applyFont="1" applyFill="1" applyAlignment="1">
      <alignment vertical="justify"/>
    </xf>
    <xf numFmtId="0" fontId="12" fillId="49" borderId="0" xfId="0" applyFont="1" applyFill="1" applyAlignment="1" quotePrefix="1">
      <alignment/>
    </xf>
    <xf numFmtId="0" fontId="12" fillId="49" borderId="0" xfId="0" applyFont="1" applyFill="1" applyAlignment="1">
      <alignment horizontal="center"/>
    </xf>
    <xf numFmtId="0" fontId="12" fillId="49" borderId="0" xfId="0" applyFont="1" applyFill="1" applyAlignment="1" applyProtection="1">
      <alignment horizontal="left"/>
      <protection/>
    </xf>
    <xf numFmtId="190" fontId="10" fillId="49" borderId="0" xfId="0" applyNumberFormat="1" applyFont="1" applyFill="1" applyAlignment="1" applyProtection="1">
      <alignment horizontal="right"/>
      <protection/>
    </xf>
    <xf numFmtId="14" fontId="12" fillId="49" borderId="0" xfId="187" applyNumberFormat="1" applyFont="1" applyFill="1">
      <alignment/>
      <protection/>
    </xf>
    <xf numFmtId="0" fontId="10" fillId="49" borderId="0" xfId="116" applyFont="1" applyFill="1" applyBorder="1" applyAlignment="1">
      <alignment horizontal="center"/>
      <protection/>
    </xf>
    <xf numFmtId="3" fontId="10" fillId="49" borderId="0" xfId="116" applyNumberFormat="1" applyFont="1" applyFill="1" applyBorder="1" applyProtection="1">
      <alignment/>
      <protection/>
    </xf>
    <xf numFmtId="3" fontId="10" fillId="49" borderId="0" xfId="116" applyNumberFormat="1" applyFont="1" applyFill="1" applyBorder="1" applyAlignment="1">
      <alignment horizontal="center"/>
      <protection/>
    </xf>
    <xf numFmtId="3" fontId="10" fillId="49" borderId="0" xfId="116" applyNumberFormat="1" applyFont="1" applyFill="1" applyBorder="1">
      <alignment/>
      <protection/>
    </xf>
    <xf numFmtId="49" fontId="10" fillId="49" borderId="0" xfId="0" applyNumberFormat="1" applyFont="1" applyFill="1" applyAlignment="1">
      <alignment/>
    </xf>
    <xf numFmtId="0" fontId="10" fillId="49" borderId="0" xfId="187" applyFont="1" applyFill="1" applyProtection="1">
      <alignment/>
      <protection/>
    </xf>
    <xf numFmtId="0" fontId="12" fillId="49" borderId="0" xfId="187" applyFont="1" applyFill="1" applyBorder="1" applyProtection="1">
      <alignment/>
      <protection/>
    </xf>
    <xf numFmtId="3" fontId="10" fillId="49" borderId="0" xfId="0" applyNumberFormat="1" applyFont="1" applyFill="1" applyBorder="1" applyAlignment="1" applyProtection="1">
      <alignment horizontal="center"/>
      <protection/>
    </xf>
    <xf numFmtId="0" fontId="10" fillId="49" borderId="0" xfId="187" applyFont="1" applyFill="1" applyBorder="1" applyProtection="1">
      <alignment/>
      <protection/>
    </xf>
    <xf numFmtId="0" fontId="10" fillId="49" borderId="0" xfId="0" applyFont="1" applyFill="1" applyBorder="1" applyAlignment="1" applyProtection="1">
      <alignment/>
      <protection/>
    </xf>
    <xf numFmtId="3" fontId="0" fillId="49" borderId="0" xfId="0" applyNumberFormat="1" applyFill="1" applyAlignment="1">
      <alignment/>
    </xf>
    <xf numFmtId="0" fontId="0" fillId="49" borderId="0" xfId="0" applyFill="1" applyAlignment="1">
      <alignment horizontal="center"/>
    </xf>
    <xf numFmtId="0" fontId="0" fillId="49" borderId="0" xfId="0" applyFill="1" applyAlignment="1">
      <alignment/>
    </xf>
    <xf numFmtId="3" fontId="12" fillId="49" borderId="0" xfId="0" applyNumberFormat="1" applyFont="1" applyFill="1" applyBorder="1" applyAlignment="1">
      <alignment/>
    </xf>
    <xf numFmtId="3" fontId="10" fillId="50" borderId="20" xfId="0" applyNumberFormat="1" applyFont="1" applyFill="1" applyBorder="1" applyAlignment="1" applyProtection="1">
      <alignment/>
      <protection locked="0"/>
    </xf>
    <xf numFmtId="3" fontId="10" fillId="50" borderId="20" xfId="116" applyNumberFormat="1" applyFont="1" applyFill="1" applyBorder="1" applyProtection="1">
      <alignment/>
      <protection locked="0"/>
    </xf>
    <xf numFmtId="3" fontId="10" fillId="50" borderId="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left"/>
    </xf>
  </cellXfs>
  <cellStyles count="206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Brunnabil" xfId="90"/>
    <cellStyle name="Calculation" xfId="91"/>
    <cellStyle name="Calculation 2" xfId="92"/>
    <cellStyle name="Calculation 2 2" xfId="93"/>
    <cellStyle name="Check Cell" xfId="94"/>
    <cellStyle name="Check Cell 2" xfId="95"/>
    <cellStyle name="Check Cell 2 2" xfId="96"/>
    <cellStyle name="Comma" xfId="97"/>
    <cellStyle name="Comma [0]" xfId="98"/>
    <cellStyle name="Currency" xfId="99"/>
    <cellStyle name="Currency [0]" xfId="100"/>
    <cellStyle name="Currency [0] 2" xfId="101"/>
    <cellStyle name="dekkt" xfId="102"/>
    <cellStyle name="dekkt 2" xfId="103"/>
    <cellStyle name="dekkt 2 2" xfId="104"/>
    <cellStyle name="dekkt 3" xfId="105"/>
    <cellStyle name="dekkt 3 2" xfId="106"/>
    <cellStyle name="dekkt 4" xfId="107"/>
    <cellStyle name="dekkt 4 2" xfId="108"/>
    <cellStyle name="Explanatory Text" xfId="109"/>
    <cellStyle name="Explanatory Text 2" xfId="110"/>
    <cellStyle name="Explanatory Text 2 2" xfId="111"/>
    <cellStyle name="Followed Hyperlink" xfId="112"/>
    <cellStyle name="Good" xfId="113"/>
    <cellStyle name="Good 2" xfId="114"/>
    <cellStyle name="Good 2 2" xfId="115"/>
    <cellStyle name="gr5" xfId="116"/>
    <cellStyle name="gr5 2" xfId="117"/>
    <cellStyle name="gr5 2 2" xfId="118"/>
    <cellStyle name="gr5 3" xfId="119"/>
    <cellStyle name="gr5 3 2" xfId="120"/>
    <cellStyle name="gr5 4" xfId="121"/>
    <cellStyle name="gr5 4 2" xfId="122"/>
    <cellStyle name="gr5 5" xfId="123"/>
    <cellStyle name="gr5 6" xfId="124"/>
    <cellStyle name="gr5 7" xfId="125"/>
    <cellStyle name="H1" xfId="126"/>
    <cellStyle name="H2" xfId="127"/>
    <cellStyle name="Heading 1" xfId="128"/>
    <cellStyle name="Heading 1 2" xfId="129"/>
    <cellStyle name="Heading 1 2 2" xfId="130"/>
    <cellStyle name="Heading 2" xfId="131"/>
    <cellStyle name="Heading 2 2" xfId="132"/>
    <cellStyle name="Heading 2 2 2" xfId="133"/>
    <cellStyle name="Heading 3" xfId="134"/>
    <cellStyle name="Heading 3 2" xfId="135"/>
    <cellStyle name="Heading 3 2 2" xfId="136"/>
    <cellStyle name="Heading 4" xfId="137"/>
    <cellStyle name="Heading 4 2" xfId="138"/>
    <cellStyle name="Heading 4 2 2" xfId="139"/>
    <cellStyle name="Hyperlink" xfId="140"/>
    <cellStyle name="Input" xfId="141"/>
    <cellStyle name="Input 2" xfId="142"/>
    <cellStyle name="Input 2 2" xfId="143"/>
    <cellStyle name="Linked Cell" xfId="144"/>
    <cellStyle name="Linked Cell 2" xfId="145"/>
    <cellStyle name="Linked Cell 2 2" xfId="146"/>
    <cellStyle name="Neutral" xfId="147"/>
    <cellStyle name="Neutral 2" xfId="148"/>
    <cellStyle name="Neutral 2 2" xfId="149"/>
    <cellStyle name="Normal - Style1" xfId="15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162"/>
    <cellStyle name="Normal 2 2 2" xfId="163"/>
    <cellStyle name="Normal 2 3" xfId="164"/>
    <cellStyle name="Normal 20" xfId="165"/>
    <cellStyle name="Normal 21" xfId="166"/>
    <cellStyle name="Normal 22" xfId="167"/>
    <cellStyle name="Normal 23" xfId="168"/>
    <cellStyle name="Normal 24" xfId="169"/>
    <cellStyle name="Normal 25" xfId="170"/>
    <cellStyle name="Normal 26" xfId="171"/>
    <cellStyle name="Normal 3" xfId="172"/>
    <cellStyle name="Normal 3 2" xfId="173"/>
    <cellStyle name="Normal 3 2 2" xfId="174"/>
    <cellStyle name="Normal 4" xfId="175"/>
    <cellStyle name="Normal 4 2" xfId="176"/>
    <cellStyle name="Normal 4 3" xfId="177"/>
    <cellStyle name="Normal 4 4" xfId="178"/>
    <cellStyle name="Normal 5" xfId="179"/>
    <cellStyle name="Normal 5 2" xfId="180"/>
    <cellStyle name="Normal 5 3" xfId="181"/>
    <cellStyle name="Normal 6" xfId="182"/>
    <cellStyle name="Normal 6 2" xfId="183"/>
    <cellStyle name="Normal 7" xfId="184"/>
    <cellStyle name="Normal 8" xfId="185"/>
    <cellStyle name="Normal 9" xfId="186"/>
    <cellStyle name="Normal_GR594185.XLS" xfId="187"/>
    <cellStyle name="Note" xfId="188"/>
    <cellStyle name="Note 2" xfId="189"/>
    <cellStyle name="Note 2 2" xfId="190"/>
    <cellStyle name="Note 3" xfId="191"/>
    <cellStyle name="Note 4" xfId="192"/>
    <cellStyle name="Output" xfId="193"/>
    <cellStyle name="Output 2" xfId="194"/>
    <cellStyle name="Output 2 2" xfId="195"/>
    <cellStyle name="Percent" xfId="196"/>
    <cellStyle name="Percent 2" xfId="197"/>
    <cellStyle name="Percent 2 2" xfId="198"/>
    <cellStyle name="Percent 2 3" xfId="199"/>
    <cellStyle name="Percent 3" xfId="200"/>
    <cellStyle name="Percent 4" xfId="201"/>
    <cellStyle name="Percent 5" xfId="202"/>
    <cellStyle name="Tafla_haus" xfId="203"/>
    <cellStyle name="Title" xfId="204"/>
    <cellStyle name="Title 2" xfId="205"/>
    <cellStyle name="Title 2 2" xfId="206"/>
    <cellStyle name="TNR" xfId="207"/>
    <cellStyle name="TNR 2" xfId="208"/>
    <cellStyle name="TNR 2 2" xfId="209"/>
    <cellStyle name="TNR 3" xfId="210"/>
    <cellStyle name="TNR 3 2" xfId="211"/>
    <cellStyle name="TNR 4" xfId="212"/>
    <cellStyle name="TNR 4 2" xfId="213"/>
    <cellStyle name="Total" xfId="214"/>
    <cellStyle name="Total 2" xfId="215"/>
    <cellStyle name="Total 2 2" xfId="216"/>
    <cellStyle name="Warning Text" xfId="217"/>
    <cellStyle name="Warning Text 2" xfId="218"/>
    <cellStyle name="Warning Text 2 2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="60" zoomScaleNormal="60" zoomScalePageLayoutView="70" workbookViewId="0" topLeftCell="A1">
      <selection activeCell="J4" sqref="J4"/>
    </sheetView>
  </sheetViews>
  <sheetFormatPr defaultColWidth="9.00390625" defaultRowHeight="15.75"/>
  <cols>
    <col min="1" max="1" width="5.125" style="1" customWidth="1"/>
    <col min="2" max="2" width="38.75390625" style="1" customWidth="1"/>
    <col min="3" max="3" width="4.875" style="11" customWidth="1"/>
    <col min="4" max="4" width="15.625" style="2" customWidth="1"/>
    <col min="5" max="5" width="4.00390625" style="2" customWidth="1"/>
    <col min="6" max="6" width="17.875" style="2" customWidth="1"/>
    <col min="7" max="7" width="7.25390625" style="1" customWidth="1"/>
    <col min="8" max="16384" width="9.00390625" style="1" customWidth="1"/>
  </cols>
  <sheetData>
    <row r="1" spans="5:9" ht="15">
      <c r="E1" s="5"/>
      <c r="F1" s="5"/>
      <c r="G1" s="19" t="s">
        <v>12</v>
      </c>
      <c r="H1" s="20" t="s">
        <v>13</v>
      </c>
      <c r="I1" s="19" t="s">
        <v>14</v>
      </c>
    </row>
    <row r="2" spans="1:7" ht="42" customHeight="1">
      <c r="A2" s="125"/>
      <c r="B2" s="125"/>
      <c r="C2" s="125"/>
      <c r="D2" s="125"/>
      <c r="E2" s="41"/>
      <c r="F2" s="41"/>
      <c r="G2" s="15"/>
    </row>
    <row r="3" spans="1:6" s="3" customFormat="1" ht="22.5" customHeight="1">
      <c r="A3" s="125" t="s">
        <v>167</v>
      </c>
      <c r="B3" s="125"/>
      <c r="C3" s="125"/>
      <c r="D3" s="125"/>
      <c r="E3" s="10"/>
      <c r="F3" s="10"/>
    </row>
    <row r="4" spans="1:6" s="3" customFormat="1" ht="22.5" customHeight="1">
      <c r="A4" s="16"/>
      <c r="B4" s="17"/>
      <c r="C4" s="12"/>
      <c r="D4" s="10"/>
      <c r="E4" s="10"/>
      <c r="F4" s="10"/>
    </row>
    <row r="5" spans="1:9" ht="24.75" customHeight="1">
      <c r="A5" s="21" t="str">
        <f>+Tilboðsskrá!A6</f>
        <v> 1.</v>
      </c>
      <c r="B5" s="21" t="str">
        <f>+Tilboðsskrá!B6</f>
        <v>AÐSTÆÐUR Á VINNUSVÆÐI O.FL.</v>
      </c>
      <c r="D5" s="5"/>
      <c r="E5" s="5"/>
      <c r="F5" s="5"/>
      <c r="G5" s="25"/>
      <c r="H5" s="5"/>
      <c r="I5" s="26"/>
    </row>
    <row r="6" spans="1:6" ht="24.75" customHeight="1">
      <c r="A6" s="7" t="str">
        <f>Tilboðsskrá!A7</f>
        <v> 1.1</v>
      </c>
      <c r="B6" s="7" t="str">
        <f>Tilboðsskrá!B7</f>
        <v>AÐSTAÐA, FRÁGANGUR O.FL.</v>
      </c>
      <c r="C6" s="11" t="s">
        <v>0</v>
      </c>
      <c r="D6" s="4">
        <f>Tilboðsskrá!G16</f>
        <v>0</v>
      </c>
      <c r="E6" s="5"/>
      <c r="F6" s="5"/>
    </row>
    <row r="7" spans="1:6" ht="24.75" customHeight="1">
      <c r="A7" s="7" t="str">
        <f>+Tilboðsskrá!A18</f>
        <v> 1.2</v>
      </c>
      <c r="B7" s="7" t="str">
        <f>+Tilboðsskrá!B18</f>
        <v>REIKNINGSVINNA</v>
      </c>
      <c r="C7" s="11" t="s">
        <v>0</v>
      </c>
      <c r="D7" s="4">
        <f>Tilboðsskrá!G32</f>
        <v>0</v>
      </c>
      <c r="E7" s="37" t="s">
        <v>0</v>
      </c>
      <c r="F7" s="4">
        <f>SUM(D6:D7)</f>
        <v>0</v>
      </c>
    </row>
    <row r="8" spans="1:6" ht="24.75" customHeight="1">
      <c r="A8" s="7"/>
      <c r="B8" s="7"/>
      <c r="D8" s="5"/>
      <c r="E8" s="5"/>
      <c r="F8" s="5"/>
    </row>
    <row r="9" spans="1:9" ht="24.75" customHeight="1">
      <c r="A9" s="21" t="str">
        <f>Tilboðsskrá!A34</f>
        <v> 2.</v>
      </c>
      <c r="B9" s="21" t="str">
        <f>Tilboðsskrá!B34</f>
        <v>GATNAGERÐ</v>
      </c>
      <c r="D9" s="5"/>
      <c r="E9" s="5"/>
      <c r="F9" s="5"/>
      <c r="G9" s="25"/>
      <c r="H9" s="5"/>
      <c r="I9" s="26"/>
    </row>
    <row r="10" spans="1:6" ht="24.75" customHeight="1">
      <c r="A10" s="18" t="str">
        <f>Tilboðsskrá!A35</f>
        <v> 2.1</v>
      </c>
      <c r="B10" s="3" t="str">
        <f>Tilboðsskrá!B35</f>
        <v>RIF NÚVERANDI YFIRBORÐS</v>
      </c>
      <c r="C10" s="11" t="s">
        <v>0</v>
      </c>
      <c r="D10" s="4">
        <f>Tilboðsskrá!G46</f>
        <v>0</v>
      </c>
      <c r="E10" s="11"/>
      <c r="F10" s="5"/>
    </row>
    <row r="11" spans="1:4" ht="24.75" customHeight="1">
      <c r="A11" s="18" t="str">
        <f>Tilboðsskrá!A48</f>
        <v> 2.2</v>
      </c>
      <c r="B11" s="3" t="str">
        <f>Tilboðsskrá!B48</f>
        <v>JARÐVINNA</v>
      </c>
      <c r="C11" s="11" t="s">
        <v>0</v>
      </c>
      <c r="D11" s="4">
        <f>Tilboðsskrá!G58</f>
        <v>0</v>
      </c>
    </row>
    <row r="12" spans="1:6" ht="24.75" customHeight="1">
      <c r="A12" s="3" t="str">
        <f>Tilboðsskrá!A60</f>
        <v> 2.3</v>
      </c>
      <c r="B12" s="3" t="str">
        <f>Tilboðsskrá!B60</f>
        <v>ÝMISS FRÁGANGUR</v>
      </c>
      <c r="C12" s="11" t="s">
        <v>0</v>
      </c>
      <c r="D12" s="44">
        <f>Tilboðsskrá!G67</f>
        <v>0</v>
      </c>
      <c r="E12" s="37" t="s">
        <v>0</v>
      </c>
      <c r="F12" s="4">
        <f>SUM(D10:D12)</f>
        <v>0</v>
      </c>
    </row>
    <row r="13" spans="1:4" ht="24.75" customHeight="1">
      <c r="A13" s="3"/>
      <c r="B13" s="3"/>
      <c r="D13" s="5"/>
    </row>
    <row r="14" ht="24.75" customHeight="1"/>
    <row r="15" spans="1:6" ht="24.75" customHeight="1">
      <c r="A15" s="21" t="str">
        <f>+Tilboðsskrá!A69</f>
        <v> 3.</v>
      </c>
      <c r="B15" s="21" t="str">
        <f>+Tilboðsskrá!B69</f>
        <v>VEITUR</v>
      </c>
      <c r="D15" s="5"/>
      <c r="E15" s="5"/>
      <c r="F15" s="5"/>
    </row>
    <row r="16" spans="1:6" ht="24.75" customHeight="1">
      <c r="A16" s="38" t="str">
        <f>Tilboðsskrá!A70</f>
        <v> 3.1</v>
      </c>
      <c r="B16" s="38" t="str">
        <f>Tilboðsskrá!B70</f>
        <v>JARÐVINNA</v>
      </c>
      <c r="C16" s="37" t="s">
        <v>0</v>
      </c>
      <c r="D16" s="35">
        <f>Tilboðsskrá!G90</f>
        <v>0</v>
      </c>
      <c r="E16" s="37"/>
      <c r="F16" s="5"/>
    </row>
    <row r="17" spans="1:6" ht="24.75" customHeight="1">
      <c r="A17" s="38" t="str">
        <f>Tilboðsskrá!A92</f>
        <v> 3.2</v>
      </c>
      <c r="B17" s="38" t="str">
        <f>Tilboðsskrá!B92</f>
        <v>FRÁVEITA</v>
      </c>
      <c r="C17" s="37" t="s">
        <v>0</v>
      </c>
      <c r="D17" s="35">
        <f>Tilboðsskrá!G103</f>
        <v>0</v>
      </c>
      <c r="E17" s="37"/>
      <c r="F17" s="5"/>
    </row>
    <row r="18" spans="1:6" ht="24.75" customHeight="1">
      <c r="A18" s="38" t="str">
        <f>Tilboðsskrá!A105</f>
        <v> 3.3</v>
      </c>
      <c r="B18" s="38" t="str">
        <f>Tilboðsskrá!B105</f>
        <v>RAFLAGNIR </v>
      </c>
      <c r="C18" s="37" t="s">
        <v>0</v>
      </c>
      <c r="D18" s="35">
        <f>Tilboðsskrá!G108</f>
        <v>0</v>
      </c>
      <c r="E18" s="1"/>
      <c r="F18" s="1"/>
    </row>
    <row r="19" spans="1:6" ht="24.75" customHeight="1">
      <c r="A19" s="38" t="str">
        <f>Tilboðsskrá!A110</f>
        <v> 3.4</v>
      </c>
      <c r="B19" s="38" t="str">
        <f>Tilboðsskrá!B110</f>
        <v>MÍLA</v>
      </c>
      <c r="C19" s="37" t="s">
        <v>0</v>
      </c>
      <c r="D19" s="35">
        <f>Tilboðsskrá!G116</f>
        <v>0</v>
      </c>
      <c r="E19" s="37"/>
      <c r="F19" s="5"/>
    </row>
    <row r="20" spans="1:6" ht="24.75" customHeight="1">
      <c r="A20" s="38" t="str">
        <f>Tilboðsskrá!A118</f>
        <v> 3.5</v>
      </c>
      <c r="B20" s="38" t="str">
        <f>Tilboðsskrá!B118</f>
        <v>GAGNAVEITAN</v>
      </c>
      <c r="C20" s="37" t="s">
        <v>0</v>
      </c>
      <c r="D20" s="35">
        <f>Tilboðsskrá!G125</f>
        <v>0</v>
      </c>
      <c r="E20" s="37" t="s">
        <v>0</v>
      </c>
      <c r="F20" s="4">
        <f>SUM(D16:D20)</f>
        <v>0</v>
      </c>
    </row>
    <row r="21" spans="1:6" ht="24.75" customHeight="1">
      <c r="A21"/>
      <c r="B21"/>
      <c r="C21" s="6"/>
      <c r="D21" s="6"/>
      <c r="E21" s="37"/>
      <c r="F21" s="36"/>
    </row>
    <row r="22" spans="1:6" ht="24.75" customHeight="1" thickBot="1">
      <c r="A22" s="6"/>
      <c r="B22" s="9" t="s">
        <v>1</v>
      </c>
      <c r="C22" s="1"/>
      <c r="D22" s="1"/>
      <c r="E22" s="13" t="s">
        <v>2</v>
      </c>
      <c r="F22" s="8">
        <f>SUM(F7:F20)</f>
        <v>0</v>
      </c>
    </row>
    <row r="23" ht="24.75" customHeight="1"/>
    <row r="24" ht="24.75" customHeight="1"/>
    <row r="25" ht="24.75" customHeight="1">
      <c r="G25" s="14"/>
    </row>
  </sheetData>
  <sheetProtection sheet="1" selectLockedCells="1"/>
  <mergeCells count="2">
    <mergeCell ref="A2:D2"/>
    <mergeCell ref="A3:D3"/>
  </mergeCells>
  <printOptions/>
  <pageMargins left="0.5511811023622047" right="0.3937007874015748" top="0.6299212598425197" bottom="0.7874015748031497" header="0.3937007874015748" footer="0.5118110236220472"/>
  <pageSetup firstPageNumber="114" useFirstPageNumber="1" horizontalDpi="600" verticalDpi="600" orientation="portrait" paperSize="9" r:id="rId1"/>
  <headerFooter alignWithMargins="0">
    <oddHeader>&amp;C&amp;"Arial,Bold"&amp;11Hnoðraholt - veitutengingar að íþróttahúsi&amp;R&amp;"Arial,Regular"&amp;11Tilboðsbók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H148"/>
  <sheetViews>
    <sheetView showZeros="0" tabSelected="1" zoomScale="70" zoomScaleNormal="70" zoomScaleSheetLayoutView="40" zoomScalePageLayoutView="60" workbookViewId="0" topLeftCell="A58">
      <selection activeCell="E72" sqref="E72"/>
    </sheetView>
  </sheetViews>
  <sheetFormatPr defaultColWidth="9.00390625" defaultRowHeight="15.75"/>
  <cols>
    <col min="1" max="1" width="8.375" style="29" customWidth="1"/>
    <col min="2" max="2" width="48.375" style="29" customWidth="1"/>
    <col min="3" max="3" width="6.375" style="32" customWidth="1"/>
    <col min="4" max="4" width="8.375" style="31" customWidth="1"/>
    <col min="5" max="5" width="12.00390625" style="24" customWidth="1"/>
    <col min="6" max="6" width="2.75390625" style="33" customWidth="1"/>
    <col min="7" max="7" width="13.50390625" style="24" customWidth="1"/>
    <col min="8" max="8" width="9.00390625" style="29" customWidth="1"/>
    <col min="9" max="9" width="23.125" style="29" customWidth="1"/>
    <col min="10" max="16384" width="9.00390625" style="29" customWidth="1"/>
  </cols>
  <sheetData>
    <row r="1" spans="1:7" ht="13.5">
      <c r="A1" s="45"/>
      <c r="B1" s="45"/>
      <c r="C1" s="46"/>
      <c r="D1" s="47"/>
      <c r="E1" s="48"/>
      <c r="F1" s="49"/>
      <c r="G1" s="48"/>
    </row>
    <row r="2" spans="1:7" ht="30.75" customHeight="1">
      <c r="A2" s="45"/>
      <c r="B2" s="45"/>
      <c r="C2" s="46"/>
      <c r="D2" s="47"/>
      <c r="E2" s="48"/>
      <c r="F2" s="49"/>
      <c r="G2" s="48"/>
    </row>
    <row r="3" spans="1:7" s="27" customFormat="1" ht="20.25" customHeight="1">
      <c r="A3" s="50"/>
      <c r="B3" s="51" t="s">
        <v>3</v>
      </c>
      <c r="C3" s="52"/>
      <c r="D3" s="53"/>
      <c r="E3" s="54"/>
      <c r="F3" s="55"/>
      <c r="G3" s="54"/>
    </row>
    <row r="4" spans="1:7" s="28" customFormat="1" ht="22.5" customHeight="1">
      <c r="A4" s="56"/>
      <c r="B4" s="56"/>
      <c r="C4" s="57" t="s">
        <v>5</v>
      </c>
      <c r="D4" s="58" t="s">
        <v>4</v>
      </c>
      <c r="E4" s="59" t="s">
        <v>6</v>
      </c>
      <c r="F4" s="59"/>
      <c r="G4" s="60" t="s">
        <v>50</v>
      </c>
    </row>
    <row r="5" spans="1:7" ht="19.5" customHeight="1">
      <c r="A5" s="45"/>
      <c r="B5" s="61"/>
      <c r="C5" s="46"/>
      <c r="D5" s="47"/>
      <c r="E5" s="48"/>
      <c r="F5" s="49"/>
      <c r="G5" s="48"/>
    </row>
    <row r="6" spans="1:7" ht="19.5" customHeight="1">
      <c r="A6" s="61" t="s">
        <v>26</v>
      </c>
      <c r="B6" s="62" t="s">
        <v>30</v>
      </c>
      <c r="C6" s="46"/>
      <c r="D6" s="47"/>
      <c r="E6" s="48"/>
      <c r="F6" s="49"/>
      <c r="G6" s="48"/>
    </row>
    <row r="7" spans="1:7" s="34" customFormat="1" ht="19.5" customHeight="1">
      <c r="A7" s="63" t="s">
        <v>38</v>
      </c>
      <c r="B7" s="63" t="s">
        <v>11</v>
      </c>
      <c r="C7" s="64"/>
      <c r="D7" s="65"/>
      <c r="E7" s="65"/>
      <c r="F7" s="66"/>
      <c r="G7" s="65"/>
    </row>
    <row r="8" spans="1:9" s="34" customFormat="1" ht="17.25" customHeight="1">
      <c r="A8" s="63" t="s">
        <v>39</v>
      </c>
      <c r="B8" s="63" t="s">
        <v>8</v>
      </c>
      <c r="C8" s="67" t="s">
        <v>44</v>
      </c>
      <c r="D8" s="68">
        <v>1</v>
      </c>
      <c r="E8" s="122"/>
      <c r="F8" s="68"/>
      <c r="G8" s="70">
        <f aca="true" t="shared" si="0" ref="G8:G15">D8*E8</f>
        <v>0</v>
      </c>
      <c r="I8" s="43"/>
    </row>
    <row r="9" spans="1:9" s="34" customFormat="1" ht="17.25" customHeight="1">
      <c r="A9" s="63" t="s">
        <v>40</v>
      </c>
      <c r="B9" s="63" t="s">
        <v>27</v>
      </c>
      <c r="C9" s="67" t="s">
        <v>44</v>
      </c>
      <c r="D9" s="68">
        <v>1</v>
      </c>
      <c r="E9" s="122"/>
      <c r="F9" s="68"/>
      <c r="G9" s="70">
        <f t="shared" si="0"/>
        <v>0</v>
      </c>
      <c r="I9" s="43"/>
    </row>
    <row r="10" spans="1:9" s="34" customFormat="1" ht="17.25" customHeight="1">
      <c r="A10" s="63" t="s">
        <v>41</v>
      </c>
      <c r="B10" s="63" t="s">
        <v>155</v>
      </c>
      <c r="C10" s="67" t="s">
        <v>44</v>
      </c>
      <c r="D10" s="68">
        <v>1</v>
      </c>
      <c r="E10" s="122"/>
      <c r="F10" s="68"/>
      <c r="G10" s="70">
        <f t="shared" si="0"/>
        <v>0</v>
      </c>
      <c r="I10" s="43"/>
    </row>
    <row r="11" spans="1:9" s="34" customFormat="1" ht="17.25" customHeight="1">
      <c r="A11" s="63" t="s">
        <v>152</v>
      </c>
      <c r="B11" s="63" t="s">
        <v>153</v>
      </c>
      <c r="C11" s="67"/>
      <c r="D11" s="68"/>
      <c r="E11" s="69"/>
      <c r="F11" s="68"/>
      <c r="G11" s="70">
        <f t="shared" si="0"/>
        <v>0</v>
      </c>
      <c r="I11" s="43"/>
    </row>
    <row r="12" spans="1:9" s="34" customFormat="1" ht="17.25" customHeight="1">
      <c r="A12" s="63"/>
      <c r="B12" s="45" t="s">
        <v>156</v>
      </c>
      <c r="C12" s="67" t="s">
        <v>47</v>
      </c>
      <c r="D12" s="68">
        <v>1</v>
      </c>
      <c r="E12" s="122"/>
      <c r="F12" s="68"/>
      <c r="G12" s="70">
        <f t="shared" si="0"/>
        <v>0</v>
      </c>
      <c r="I12" s="43"/>
    </row>
    <row r="13" spans="1:9" s="34" customFormat="1" ht="17.25" customHeight="1">
      <c r="A13" s="63"/>
      <c r="B13" s="45" t="s">
        <v>157</v>
      </c>
      <c r="C13" s="67" t="s">
        <v>47</v>
      </c>
      <c r="D13" s="68">
        <v>1</v>
      </c>
      <c r="E13" s="122"/>
      <c r="F13" s="68"/>
      <c r="G13" s="70">
        <f t="shared" si="0"/>
        <v>0</v>
      </c>
      <c r="I13" s="43"/>
    </row>
    <row r="14" spans="1:9" s="34" customFormat="1" ht="17.25" customHeight="1">
      <c r="A14" s="63"/>
      <c r="B14" s="45" t="s">
        <v>158</v>
      </c>
      <c r="C14" s="71" t="s">
        <v>97</v>
      </c>
      <c r="D14" s="68">
        <v>25</v>
      </c>
      <c r="E14" s="122"/>
      <c r="F14" s="68"/>
      <c r="G14" s="70">
        <f t="shared" si="0"/>
        <v>0</v>
      </c>
      <c r="I14" s="43"/>
    </row>
    <row r="15" spans="1:9" s="34" customFormat="1" ht="17.25" customHeight="1">
      <c r="A15" s="63" t="s">
        <v>154</v>
      </c>
      <c r="B15" s="63" t="s">
        <v>9</v>
      </c>
      <c r="C15" s="67" t="s">
        <v>44</v>
      </c>
      <c r="D15" s="68">
        <v>1</v>
      </c>
      <c r="E15" s="122"/>
      <c r="F15" s="68"/>
      <c r="G15" s="70">
        <f t="shared" si="0"/>
        <v>0</v>
      </c>
      <c r="I15" s="43"/>
    </row>
    <row r="16" spans="1:7" ht="24" customHeight="1">
      <c r="A16" s="45"/>
      <c r="B16" s="72" t="str">
        <f>+A7</f>
        <v> 1.1</v>
      </c>
      <c r="C16" s="73"/>
      <c r="D16" s="45" t="s">
        <v>7</v>
      </c>
      <c r="E16" s="74"/>
      <c r="F16" s="75"/>
      <c r="G16" s="76">
        <f>SUM(G8:G15)</f>
        <v>0</v>
      </c>
    </row>
    <row r="17" spans="1:7" ht="13.5">
      <c r="A17" s="45"/>
      <c r="B17" s="45"/>
      <c r="C17" s="46"/>
      <c r="D17" s="47"/>
      <c r="E17" s="48"/>
      <c r="F17" s="49"/>
      <c r="G17" s="48"/>
    </row>
    <row r="18" spans="1:7" s="30" customFormat="1" ht="17.25" customHeight="1">
      <c r="A18" s="77" t="s">
        <v>28</v>
      </c>
      <c r="B18" s="61" t="s">
        <v>29</v>
      </c>
      <c r="C18" s="73"/>
      <c r="D18" s="78"/>
      <c r="E18" s="74"/>
      <c r="F18" s="73"/>
      <c r="G18" s="79"/>
    </row>
    <row r="19" spans="1:7" s="30" customFormat="1" ht="17.25" customHeight="1">
      <c r="A19" s="72"/>
      <c r="B19" s="61" t="s">
        <v>16</v>
      </c>
      <c r="C19" s="73"/>
      <c r="D19" s="78"/>
      <c r="E19" s="74"/>
      <c r="F19" s="73"/>
      <c r="G19" s="79"/>
    </row>
    <row r="20" spans="1:7" ht="17.25" customHeight="1">
      <c r="A20" s="80"/>
      <c r="B20" s="45" t="s">
        <v>17</v>
      </c>
      <c r="C20" s="46" t="s">
        <v>45</v>
      </c>
      <c r="D20" s="68">
        <v>100</v>
      </c>
      <c r="E20" s="122"/>
      <c r="F20" s="68"/>
      <c r="G20" s="81">
        <f>D20*E20</f>
        <v>0</v>
      </c>
    </row>
    <row r="21" spans="1:7" ht="17.25" customHeight="1">
      <c r="A21" s="80"/>
      <c r="B21" s="45" t="s">
        <v>18</v>
      </c>
      <c r="C21" s="46" t="s">
        <v>45</v>
      </c>
      <c r="D21" s="68">
        <v>40</v>
      </c>
      <c r="E21" s="122"/>
      <c r="F21" s="68"/>
      <c r="G21" s="81">
        <f>D21*E21</f>
        <v>0</v>
      </c>
    </row>
    <row r="22" spans="1:7" ht="17.25" customHeight="1">
      <c r="A22" s="80"/>
      <c r="B22" s="45" t="s">
        <v>160</v>
      </c>
      <c r="C22" s="46" t="s">
        <v>45</v>
      </c>
      <c r="D22" s="68">
        <v>30</v>
      </c>
      <c r="E22" s="122"/>
      <c r="F22" s="68"/>
      <c r="G22" s="81">
        <f>D22*E22</f>
        <v>0</v>
      </c>
    </row>
    <row r="23" spans="1:7" ht="17.25" customHeight="1">
      <c r="A23" s="80"/>
      <c r="B23" s="45" t="s">
        <v>19</v>
      </c>
      <c r="C23" s="46" t="s">
        <v>45</v>
      </c>
      <c r="D23" s="68">
        <v>20</v>
      </c>
      <c r="E23" s="122"/>
      <c r="F23" s="68"/>
      <c r="G23" s="81">
        <f>D23*E23</f>
        <v>0</v>
      </c>
    </row>
    <row r="24" spans="1:7" s="30" customFormat="1" ht="17.25" customHeight="1">
      <c r="A24" s="72"/>
      <c r="B24" s="61" t="s">
        <v>20</v>
      </c>
      <c r="C24" s="73"/>
      <c r="D24" s="75"/>
      <c r="E24" s="74"/>
      <c r="F24" s="73"/>
      <c r="G24" s="79"/>
    </row>
    <row r="25" spans="1:7" ht="17.25" customHeight="1">
      <c r="A25" s="80"/>
      <c r="B25" s="45" t="s">
        <v>21</v>
      </c>
      <c r="C25" s="46" t="s">
        <v>45</v>
      </c>
      <c r="D25" s="68">
        <v>30</v>
      </c>
      <c r="E25" s="122"/>
      <c r="F25" s="68"/>
      <c r="G25" s="81">
        <f aca="true" t="shared" si="1" ref="G25:G31">D25*E25</f>
        <v>0</v>
      </c>
    </row>
    <row r="26" spans="1:7" ht="17.25" customHeight="1">
      <c r="A26" s="80"/>
      <c r="B26" s="45" t="s">
        <v>48</v>
      </c>
      <c r="C26" s="46" t="s">
        <v>45</v>
      </c>
      <c r="D26" s="68">
        <v>20</v>
      </c>
      <c r="E26" s="122"/>
      <c r="F26" s="68"/>
      <c r="G26" s="81">
        <f>D26*E26</f>
        <v>0</v>
      </c>
    </row>
    <row r="27" spans="1:7" ht="17.25" customHeight="1">
      <c r="A27" s="80"/>
      <c r="B27" s="45" t="s">
        <v>49</v>
      </c>
      <c r="C27" s="46" t="s">
        <v>45</v>
      </c>
      <c r="D27" s="68">
        <v>30</v>
      </c>
      <c r="E27" s="122"/>
      <c r="F27" s="68"/>
      <c r="G27" s="81">
        <f t="shared" si="1"/>
        <v>0</v>
      </c>
    </row>
    <row r="28" spans="1:7" ht="17.25" customHeight="1">
      <c r="A28" s="80"/>
      <c r="B28" s="45" t="s">
        <v>22</v>
      </c>
      <c r="C28" s="46" t="s">
        <v>45</v>
      </c>
      <c r="D28" s="68">
        <v>30</v>
      </c>
      <c r="E28" s="122"/>
      <c r="F28" s="68"/>
      <c r="G28" s="81">
        <f t="shared" si="1"/>
        <v>0</v>
      </c>
    </row>
    <row r="29" spans="1:7" ht="17.25" customHeight="1">
      <c r="A29" s="80"/>
      <c r="B29" s="45" t="s">
        <v>23</v>
      </c>
      <c r="C29" s="46" t="s">
        <v>45</v>
      </c>
      <c r="D29" s="68">
        <v>20</v>
      </c>
      <c r="E29" s="122"/>
      <c r="F29" s="68"/>
      <c r="G29" s="81">
        <f t="shared" si="1"/>
        <v>0</v>
      </c>
    </row>
    <row r="30" spans="1:7" ht="17.25" customHeight="1">
      <c r="A30" s="80"/>
      <c r="B30" s="45" t="s">
        <v>24</v>
      </c>
      <c r="C30" s="46" t="s">
        <v>45</v>
      </c>
      <c r="D30" s="68">
        <v>20</v>
      </c>
      <c r="E30" s="122"/>
      <c r="F30" s="68"/>
      <c r="G30" s="81">
        <f t="shared" si="1"/>
        <v>0</v>
      </c>
    </row>
    <row r="31" spans="1:7" ht="17.25" customHeight="1">
      <c r="A31" s="80"/>
      <c r="B31" s="45" t="s">
        <v>25</v>
      </c>
      <c r="C31" s="46" t="s">
        <v>45</v>
      </c>
      <c r="D31" s="68">
        <v>20</v>
      </c>
      <c r="E31" s="122"/>
      <c r="F31" s="68"/>
      <c r="G31" s="81">
        <f t="shared" si="1"/>
        <v>0</v>
      </c>
    </row>
    <row r="32" spans="1:7" s="23" customFormat="1" ht="20.25" customHeight="1">
      <c r="A32" s="82"/>
      <c r="B32" s="83" t="str">
        <f>+A18</f>
        <v> 1.2</v>
      </c>
      <c r="C32" s="84"/>
      <c r="D32" s="85" t="s">
        <v>7</v>
      </c>
      <c r="E32" s="65"/>
      <c r="F32" s="86"/>
      <c r="G32" s="87">
        <f>SUM(G20:G31)</f>
        <v>0</v>
      </c>
    </row>
    <row r="33" spans="1:7" s="23" customFormat="1" ht="13.5">
      <c r="A33" s="82"/>
      <c r="B33" s="83"/>
      <c r="C33" s="84"/>
      <c r="D33" s="85"/>
      <c r="E33" s="65"/>
      <c r="F33" s="86"/>
      <c r="G33" s="88"/>
    </row>
    <row r="34" spans="1:7" s="23" customFormat="1" ht="13.5">
      <c r="A34" s="89" t="s">
        <v>10</v>
      </c>
      <c r="B34" s="89" t="s">
        <v>42</v>
      </c>
      <c r="C34" s="84"/>
      <c r="D34" s="90"/>
      <c r="E34" s="91"/>
      <c r="F34" s="92"/>
      <c r="G34" s="91"/>
    </row>
    <row r="35" spans="1:7" s="23" customFormat="1" ht="13.5">
      <c r="A35" s="89" t="s">
        <v>33</v>
      </c>
      <c r="B35" s="89" t="s">
        <v>73</v>
      </c>
      <c r="C35" s="71"/>
      <c r="D35" s="93"/>
      <c r="E35" s="94"/>
      <c r="F35" s="68"/>
      <c r="G35" s="95"/>
    </row>
    <row r="36" spans="1:7" s="23" customFormat="1" ht="13.5">
      <c r="A36" s="96" t="s">
        <v>74</v>
      </c>
      <c r="B36" s="96" t="s">
        <v>75</v>
      </c>
      <c r="C36" s="84"/>
      <c r="D36" s="84"/>
      <c r="E36" s="91"/>
      <c r="F36" s="92"/>
      <c r="G36" s="95"/>
    </row>
    <row r="37" spans="1:7" s="23" customFormat="1" ht="13.5">
      <c r="A37" s="96"/>
      <c r="B37" s="97" t="s">
        <v>76</v>
      </c>
      <c r="C37" s="71" t="s">
        <v>36</v>
      </c>
      <c r="D37" s="92">
        <v>20</v>
      </c>
      <c r="E37" s="123"/>
      <c r="F37" s="68"/>
      <c r="G37" s="98">
        <f>D37*E37</f>
        <v>0</v>
      </c>
    </row>
    <row r="38" spans="1:7" s="23" customFormat="1" ht="13.5">
      <c r="A38" s="96"/>
      <c r="B38" s="97" t="s">
        <v>146</v>
      </c>
      <c r="C38" s="71" t="s">
        <v>36</v>
      </c>
      <c r="D38" s="92">
        <v>4</v>
      </c>
      <c r="E38" s="123"/>
      <c r="F38" s="68"/>
      <c r="G38" s="98">
        <f>D38*E38</f>
        <v>0</v>
      </c>
    </row>
    <row r="39" spans="1:7" s="23" customFormat="1" ht="13.5">
      <c r="A39" s="96"/>
      <c r="B39" s="97" t="s">
        <v>77</v>
      </c>
      <c r="C39" s="71" t="s">
        <v>47</v>
      </c>
      <c r="D39" s="92">
        <v>4</v>
      </c>
      <c r="E39" s="123"/>
      <c r="F39" s="68"/>
      <c r="G39" s="98">
        <f>D39*E39</f>
        <v>0</v>
      </c>
    </row>
    <row r="40" spans="1:7" s="23" customFormat="1" ht="13.5">
      <c r="A40" s="96" t="s">
        <v>78</v>
      </c>
      <c r="B40" s="96" t="s">
        <v>79</v>
      </c>
      <c r="C40" s="84"/>
      <c r="D40" s="92"/>
      <c r="E40" s="89"/>
      <c r="F40" s="68"/>
      <c r="G40" s="79"/>
    </row>
    <row r="41" spans="1:7" s="23" customFormat="1" ht="16.5">
      <c r="A41" s="96"/>
      <c r="B41" s="97" t="s">
        <v>80</v>
      </c>
      <c r="C41" s="84" t="s">
        <v>81</v>
      </c>
      <c r="D41" s="92">
        <v>70</v>
      </c>
      <c r="E41" s="123"/>
      <c r="F41" s="93"/>
      <c r="G41" s="98">
        <f>D41*E41</f>
        <v>0</v>
      </c>
    </row>
    <row r="42" spans="1:7" s="23" customFormat="1" ht="13.5">
      <c r="A42" s="96" t="s">
        <v>82</v>
      </c>
      <c r="B42" s="96" t="s">
        <v>83</v>
      </c>
      <c r="C42" s="84"/>
      <c r="D42" s="92"/>
      <c r="E42" s="94"/>
      <c r="F42" s="92"/>
      <c r="G42" s="79"/>
    </row>
    <row r="43" spans="1:7" s="23" customFormat="1" ht="16.5">
      <c r="A43" s="96"/>
      <c r="B43" s="97" t="s">
        <v>84</v>
      </c>
      <c r="C43" s="84" t="s">
        <v>81</v>
      </c>
      <c r="D43" s="92">
        <v>145</v>
      </c>
      <c r="E43" s="123"/>
      <c r="F43" s="68"/>
      <c r="G43" s="98">
        <f>D43*E43</f>
        <v>0</v>
      </c>
    </row>
    <row r="44" spans="1:7" s="23" customFormat="1" ht="13.5">
      <c r="A44" s="96" t="s">
        <v>85</v>
      </c>
      <c r="B44" s="96" t="s">
        <v>86</v>
      </c>
      <c r="C44" s="84"/>
      <c r="D44" s="92"/>
      <c r="E44" s="91"/>
      <c r="F44" s="92"/>
      <c r="G44" s="79"/>
    </row>
    <row r="45" spans="1:7" s="23" customFormat="1" ht="13.5">
      <c r="A45" s="96"/>
      <c r="B45" s="97" t="s">
        <v>87</v>
      </c>
      <c r="C45" s="84" t="s">
        <v>36</v>
      </c>
      <c r="D45" s="92">
        <v>15</v>
      </c>
      <c r="E45" s="122"/>
      <c r="F45" s="93"/>
      <c r="G45" s="98">
        <f>D45*E45</f>
        <v>0</v>
      </c>
    </row>
    <row r="46" spans="1:7" s="23" customFormat="1" ht="13.5">
      <c r="A46" s="96"/>
      <c r="B46" s="83" t="str">
        <f>+A35</f>
        <v> 2.1</v>
      </c>
      <c r="C46" s="84"/>
      <c r="D46" s="85" t="s">
        <v>7</v>
      </c>
      <c r="E46" s="99"/>
      <c r="F46" s="93"/>
      <c r="G46" s="100">
        <f>SUM(G37:G45)</f>
        <v>0</v>
      </c>
    </row>
    <row r="47" spans="1:7" s="23" customFormat="1" ht="13.5">
      <c r="A47" s="96"/>
      <c r="B47" s="83"/>
      <c r="C47" s="84"/>
      <c r="D47" s="85"/>
      <c r="E47" s="99"/>
      <c r="F47" s="93"/>
      <c r="G47" s="121"/>
    </row>
    <row r="48" spans="1:7" s="23" customFormat="1" ht="13.5">
      <c r="A48" s="89" t="s">
        <v>34</v>
      </c>
      <c r="B48" s="89" t="s">
        <v>32</v>
      </c>
      <c r="C48" s="84"/>
      <c r="D48" s="92"/>
      <c r="E48" s="99"/>
      <c r="F48" s="93"/>
      <c r="G48" s="101"/>
    </row>
    <row r="49" spans="1:7" s="23" customFormat="1" ht="13.5">
      <c r="A49" s="96" t="s">
        <v>88</v>
      </c>
      <c r="B49" s="96" t="s">
        <v>89</v>
      </c>
      <c r="C49" s="84"/>
      <c r="D49" s="92"/>
      <c r="E49" s="99"/>
      <c r="F49" s="93"/>
      <c r="G49" s="101"/>
    </row>
    <row r="50" spans="1:7" s="23" customFormat="1" ht="16.5">
      <c r="A50" s="97"/>
      <c r="B50" s="97" t="s">
        <v>90</v>
      </c>
      <c r="C50" s="71" t="s">
        <v>91</v>
      </c>
      <c r="D50" s="92">
        <v>2130</v>
      </c>
      <c r="E50" s="123"/>
      <c r="F50" s="93"/>
      <c r="G50" s="81">
        <f>E50*D50</f>
        <v>0</v>
      </c>
    </row>
    <row r="51" spans="1:7" s="23" customFormat="1" ht="13.5">
      <c r="A51" s="89" t="s">
        <v>51</v>
      </c>
      <c r="B51" s="89" t="s">
        <v>92</v>
      </c>
      <c r="C51" s="84"/>
      <c r="D51" s="92"/>
      <c r="E51" s="99"/>
      <c r="F51" s="93"/>
      <c r="G51" s="101"/>
    </row>
    <row r="52" spans="1:7" s="23" customFormat="1" ht="16.5">
      <c r="A52" s="89" t="s">
        <v>93</v>
      </c>
      <c r="B52" s="82" t="s">
        <v>95</v>
      </c>
      <c r="C52" s="84" t="s">
        <v>91</v>
      </c>
      <c r="D52" s="92">
        <v>42</v>
      </c>
      <c r="E52" s="123"/>
      <c r="F52" s="93"/>
      <c r="G52" s="81">
        <f>E52*D52</f>
        <v>0</v>
      </c>
    </row>
    <row r="53" spans="1:7" s="23" customFormat="1" ht="16.5">
      <c r="A53" s="89" t="s">
        <v>94</v>
      </c>
      <c r="B53" s="82" t="s">
        <v>149</v>
      </c>
      <c r="C53" s="84" t="s">
        <v>91</v>
      </c>
      <c r="D53" s="92">
        <v>14</v>
      </c>
      <c r="E53" s="123"/>
      <c r="F53" s="93"/>
      <c r="G53" s="81">
        <f>E53*D53</f>
        <v>0</v>
      </c>
    </row>
    <row r="54" spans="1:7" s="23" customFormat="1" ht="16.5">
      <c r="A54" s="89" t="s">
        <v>147</v>
      </c>
      <c r="B54" s="82" t="s">
        <v>148</v>
      </c>
      <c r="C54" s="84" t="s">
        <v>91</v>
      </c>
      <c r="D54" s="92">
        <v>2080</v>
      </c>
      <c r="E54" s="123"/>
      <c r="F54" s="93"/>
      <c r="G54" s="81">
        <f>E54*D54</f>
        <v>0</v>
      </c>
    </row>
    <row r="55" spans="1:7" s="23" customFormat="1" ht="16.5">
      <c r="A55" s="89" t="s">
        <v>150</v>
      </c>
      <c r="B55" s="82" t="s">
        <v>96</v>
      </c>
      <c r="C55" s="71" t="s">
        <v>97</v>
      </c>
      <c r="D55" s="92">
        <v>220</v>
      </c>
      <c r="E55" s="123"/>
      <c r="F55" s="93"/>
      <c r="G55" s="81">
        <f>E55*D55</f>
        <v>0</v>
      </c>
    </row>
    <row r="56" spans="1:7" s="23" customFormat="1" ht="13.5">
      <c r="A56" s="102" t="s">
        <v>151</v>
      </c>
      <c r="B56" s="89" t="s">
        <v>98</v>
      </c>
      <c r="C56" s="71"/>
      <c r="D56" s="92"/>
      <c r="E56" s="99"/>
      <c r="F56" s="93"/>
      <c r="G56" s="101"/>
    </row>
    <row r="57" spans="1:7" s="23" customFormat="1" ht="16.5">
      <c r="A57" s="102"/>
      <c r="B57" s="82" t="s">
        <v>98</v>
      </c>
      <c r="C57" s="71" t="s">
        <v>97</v>
      </c>
      <c r="D57" s="92">
        <v>10</v>
      </c>
      <c r="E57" s="123"/>
      <c r="F57" s="93"/>
      <c r="G57" s="81">
        <f>E57*D57</f>
        <v>0</v>
      </c>
    </row>
    <row r="58" spans="1:7" s="23" customFormat="1" ht="13.5">
      <c r="A58" s="102"/>
      <c r="B58" s="83" t="str">
        <f>+A48</f>
        <v> 2.2</v>
      </c>
      <c r="C58" s="71"/>
      <c r="D58" s="85" t="s">
        <v>7</v>
      </c>
      <c r="E58" s="99"/>
      <c r="F58" s="93"/>
      <c r="G58" s="100">
        <f>SUM(G50:G57)</f>
        <v>0</v>
      </c>
    </row>
    <row r="59" spans="1:7" s="23" customFormat="1" ht="13.5">
      <c r="A59" s="102"/>
      <c r="B59" s="82"/>
      <c r="C59" s="84"/>
      <c r="D59" s="92"/>
      <c r="E59" s="99"/>
      <c r="F59" s="93"/>
      <c r="G59" s="101"/>
    </row>
    <row r="60" spans="1:7" s="23" customFormat="1" ht="13.5">
      <c r="A60" s="89" t="s">
        <v>99</v>
      </c>
      <c r="B60" s="89" t="s">
        <v>100</v>
      </c>
      <c r="C60" s="84"/>
      <c r="D60" s="92"/>
      <c r="E60" s="99"/>
      <c r="F60" s="93"/>
      <c r="G60" s="101"/>
    </row>
    <row r="61" spans="1:7" s="23" customFormat="1" ht="13.5">
      <c r="A61" s="103" t="s">
        <v>101</v>
      </c>
      <c r="B61" s="89" t="s">
        <v>102</v>
      </c>
      <c r="C61" s="84"/>
      <c r="D61" s="92"/>
      <c r="E61" s="99"/>
      <c r="F61" s="93"/>
      <c r="G61" s="101"/>
    </row>
    <row r="62" spans="1:7" s="23" customFormat="1" ht="16.5">
      <c r="A62" s="96"/>
      <c r="B62" s="97" t="s">
        <v>103</v>
      </c>
      <c r="C62" s="71" t="s">
        <v>97</v>
      </c>
      <c r="D62" s="92">
        <v>70</v>
      </c>
      <c r="E62" s="123"/>
      <c r="F62" s="93"/>
      <c r="G62" s="81">
        <f>D62*E62</f>
        <v>0</v>
      </c>
    </row>
    <row r="63" spans="1:7" s="23" customFormat="1" ht="16.5">
      <c r="A63" s="96"/>
      <c r="B63" s="97" t="s">
        <v>104</v>
      </c>
      <c r="C63" s="71" t="s">
        <v>81</v>
      </c>
      <c r="D63" s="92">
        <v>80</v>
      </c>
      <c r="E63" s="123"/>
      <c r="F63" s="93"/>
      <c r="G63" s="81">
        <f>D63*E63</f>
        <v>0</v>
      </c>
    </row>
    <row r="64" spans="1:7" s="23" customFormat="1" ht="16.5">
      <c r="A64" s="96"/>
      <c r="B64" s="97" t="s">
        <v>105</v>
      </c>
      <c r="C64" s="71" t="s">
        <v>97</v>
      </c>
      <c r="D64" s="92">
        <v>205</v>
      </c>
      <c r="E64" s="123"/>
      <c r="F64" s="93"/>
      <c r="G64" s="81">
        <f>D64*E64</f>
        <v>0</v>
      </c>
    </row>
    <row r="65" spans="1:7" s="23" customFormat="1" ht="13.5">
      <c r="A65" s="103" t="s">
        <v>106</v>
      </c>
      <c r="B65" s="89" t="s">
        <v>107</v>
      </c>
      <c r="C65" s="104"/>
      <c r="D65" s="92"/>
      <c r="E65" s="99"/>
      <c r="F65" s="93"/>
      <c r="G65" s="101"/>
    </row>
    <row r="66" spans="1:7" s="23" customFormat="1" ht="13.5">
      <c r="A66" s="82"/>
      <c r="B66" s="82" t="s">
        <v>145</v>
      </c>
      <c r="C66" s="71" t="s">
        <v>108</v>
      </c>
      <c r="D66" s="92">
        <v>15</v>
      </c>
      <c r="E66" s="123"/>
      <c r="F66" s="93"/>
      <c r="G66" s="81">
        <f>D66*E66</f>
        <v>0</v>
      </c>
    </row>
    <row r="67" spans="1:7" s="23" customFormat="1" ht="13.5">
      <c r="A67" s="103"/>
      <c r="B67" s="83" t="str">
        <f>+A60</f>
        <v> 2.3</v>
      </c>
      <c r="C67" s="71"/>
      <c r="D67" s="85" t="s">
        <v>7</v>
      </c>
      <c r="E67" s="94"/>
      <c r="F67" s="93"/>
      <c r="G67" s="100">
        <f>SUM(G62:G66)</f>
        <v>0</v>
      </c>
    </row>
    <row r="68" spans="1:7" s="23" customFormat="1" ht="13.5">
      <c r="A68" s="103"/>
      <c r="B68" s="82"/>
      <c r="C68" s="84"/>
      <c r="D68" s="92"/>
      <c r="E68" s="99"/>
      <c r="F68" s="93"/>
      <c r="G68" s="101"/>
    </row>
    <row r="69" spans="1:7" s="34" customFormat="1" ht="13.5">
      <c r="A69" s="105" t="s">
        <v>15</v>
      </c>
      <c r="B69" s="105" t="s">
        <v>31</v>
      </c>
      <c r="C69" s="46"/>
      <c r="D69" s="106"/>
      <c r="E69" s="48"/>
      <c r="F69" s="49"/>
      <c r="G69" s="48"/>
    </row>
    <row r="70" spans="1:7" s="23" customFormat="1" ht="15" customHeight="1">
      <c r="A70" s="107" t="s">
        <v>58</v>
      </c>
      <c r="B70" s="96" t="s">
        <v>32</v>
      </c>
      <c r="C70" s="108"/>
      <c r="D70" s="48"/>
      <c r="E70" s="109"/>
      <c r="F70" s="110"/>
      <c r="G70" s="111"/>
    </row>
    <row r="71" spans="1:7" s="23" customFormat="1" ht="15" customHeight="1">
      <c r="A71" s="63" t="s">
        <v>59</v>
      </c>
      <c r="B71" s="63" t="s">
        <v>37</v>
      </c>
      <c r="C71" s="46"/>
      <c r="D71" s="48"/>
      <c r="E71" s="48"/>
      <c r="F71" s="49"/>
      <c r="G71" s="48"/>
    </row>
    <row r="72" spans="1:7" s="23" customFormat="1" ht="15" customHeight="1">
      <c r="A72" s="63"/>
      <c r="B72" s="112" t="s">
        <v>129</v>
      </c>
      <c r="C72" s="46" t="s">
        <v>46</v>
      </c>
      <c r="D72" s="49">
        <v>1020</v>
      </c>
      <c r="E72" s="122"/>
      <c r="F72" s="49"/>
      <c r="G72" s="81">
        <f aca="true" t="shared" si="2" ref="G72:G78">D72*E72</f>
        <v>0</v>
      </c>
    </row>
    <row r="73" spans="1:7" s="23" customFormat="1" ht="15" customHeight="1">
      <c r="A73" s="63"/>
      <c r="B73" s="112" t="s">
        <v>130</v>
      </c>
      <c r="C73" s="46" t="s">
        <v>46</v>
      </c>
      <c r="D73" s="49">
        <v>450</v>
      </c>
      <c r="E73" s="122"/>
      <c r="F73" s="49"/>
      <c r="G73" s="81">
        <f t="shared" si="2"/>
        <v>0</v>
      </c>
    </row>
    <row r="74" spans="1:7" s="23" customFormat="1" ht="15" customHeight="1">
      <c r="A74" s="63"/>
      <c r="B74" s="112" t="s">
        <v>131</v>
      </c>
      <c r="C74" s="46" t="s">
        <v>46</v>
      </c>
      <c r="D74" s="49">
        <v>390</v>
      </c>
      <c r="E74" s="122"/>
      <c r="F74" s="49"/>
      <c r="G74" s="81">
        <f t="shared" si="2"/>
        <v>0</v>
      </c>
    </row>
    <row r="75" spans="1:7" s="23" customFormat="1" ht="15" customHeight="1">
      <c r="A75" s="63"/>
      <c r="B75" s="112" t="s">
        <v>132</v>
      </c>
      <c r="C75" s="46" t="s">
        <v>46</v>
      </c>
      <c r="D75" s="49">
        <v>33</v>
      </c>
      <c r="E75" s="122"/>
      <c r="F75" s="49"/>
      <c r="G75" s="81">
        <f t="shared" si="2"/>
        <v>0</v>
      </c>
    </row>
    <row r="76" spans="1:7" s="23" customFormat="1" ht="15" customHeight="1">
      <c r="A76" s="63"/>
      <c r="B76" s="112" t="s">
        <v>133</v>
      </c>
      <c r="C76" s="46" t="s">
        <v>46</v>
      </c>
      <c r="D76" s="49">
        <v>25</v>
      </c>
      <c r="E76" s="122"/>
      <c r="F76" s="49"/>
      <c r="G76" s="81">
        <f t="shared" si="2"/>
        <v>0</v>
      </c>
    </row>
    <row r="77" spans="1:7" s="23" customFormat="1" ht="15" customHeight="1">
      <c r="A77" s="63"/>
      <c r="B77" s="112" t="s">
        <v>134</v>
      </c>
      <c r="C77" s="46" t="s">
        <v>46</v>
      </c>
      <c r="D77" s="49">
        <v>10</v>
      </c>
      <c r="E77" s="122"/>
      <c r="F77" s="49"/>
      <c r="G77" s="81">
        <f t="shared" si="2"/>
        <v>0</v>
      </c>
    </row>
    <row r="78" spans="1:7" s="23" customFormat="1" ht="15" customHeight="1">
      <c r="A78" s="45"/>
      <c r="B78" s="112" t="s">
        <v>135</v>
      </c>
      <c r="C78" s="46" t="s">
        <v>46</v>
      </c>
      <c r="D78" s="49">
        <v>240</v>
      </c>
      <c r="E78" s="122"/>
      <c r="F78" s="49"/>
      <c r="G78" s="81">
        <f t="shared" si="2"/>
        <v>0</v>
      </c>
    </row>
    <row r="79" spans="1:7" s="23" customFormat="1" ht="15" customHeight="1">
      <c r="A79" s="63" t="s">
        <v>60</v>
      </c>
      <c r="B79" s="63" t="s">
        <v>53</v>
      </c>
      <c r="C79" s="46"/>
      <c r="D79" s="48"/>
      <c r="E79" s="48"/>
      <c r="F79" s="49"/>
      <c r="G79" s="48"/>
    </row>
    <row r="80" spans="1:7" s="23" customFormat="1" ht="15" customHeight="1">
      <c r="A80" s="45"/>
      <c r="B80" s="113" t="s">
        <v>57</v>
      </c>
      <c r="C80" s="46" t="s">
        <v>46</v>
      </c>
      <c r="D80" s="49">
        <v>600</v>
      </c>
      <c r="E80" s="122"/>
      <c r="F80" s="49"/>
      <c r="G80" s="81">
        <f>D80*E80</f>
        <v>0</v>
      </c>
    </row>
    <row r="81" spans="1:7" s="23" customFormat="1" ht="15" customHeight="1">
      <c r="A81" s="45"/>
      <c r="B81" s="113" t="s">
        <v>112</v>
      </c>
      <c r="C81" s="46" t="s">
        <v>46</v>
      </c>
      <c r="D81" s="49">
        <v>50</v>
      </c>
      <c r="E81" s="122"/>
      <c r="F81" s="49"/>
      <c r="G81" s="81">
        <f>D81*E81</f>
        <v>0</v>
      </c>
    </row>
    <row r="82" spans="1:7" s="23" customFormat="1" ht="15" customHeight="1">
      <c r="A82" s="97"/>
      <c r="B82" s="45" t="s">
        <v>54</v>
      </c>
      <c r="C82" s="46" t="s">
        <v>46</v>
      </c>
      <c r="D82" s="49">
        <v>500</v>
      </c>
      <c r="E82" s="122"/>
      <c r="F82" s="49"/>
      <c r="G82" s="81">
        <f>D82*E82</f>
        <v>0</v>
      </c>
    </row>
    <row r="83" spans="1:7" s="23" customFormat="1" ht="15" customHeight="1">
      <c r="A83" s="63" t="s">
        <v>61</v>
      </c>
      <c r="B83" s="114" t="s">
        <v>113</v>
      </c>
      <c r="C83" s="46"/>
      <c r="D83" s="115"/>
      <c r="E83" s="69"/>
      <c r="F83" s="49"/>
      <c r="G83" s="81"/>
    </row>
    <row r="84" spans="1:7" s="23" customFormat="1" ht="15" customHeight="1">
      <c r="A84" s="63"/>
      <c r="B84" s="116" t="s">
        <v>114</v>
      </c>
      <c r="C84" s="67" t="s">
        <v>47</v>
      </c>
      <c r="D84" s="115">
        <v>2</v>
      </c>
      <c r="E84" s="122"/>
      <c r="F84" s="49"/>
      <c r="G84" s="81">
        <f>D84*E84</f>
        <v>0</v>
      </c>
    </row>
    <row r="85" spans="1:242" s="23" customFormat="1" ht="15" customHeight="1">
      <c r="A85" s="63" t="s">
        <v>61</v>
      </c>
      <c r="B85" s="114" t="s">
        <v>43</v>
      </c>
      <c r="C85" s="46" t="s">
        <v>46</v>
      </c>
      <c r="D85" s="115">
        <v>250</v>
      </c>
      <c r="E85" s="122"/>
      <c r="F85" s="49"/>
      <c r="G85" s="81">
        <f>D85*E85</f>
        <v>0</v>
      </c>
      <c r="K85" s="23">
        <f>J85*1.06</f>
        <v>0</v>
      </c>
      <c r="IH85" s="39"/>
    </row>
    <row r="86" spans="1:242" s="23" customFormat="1" ht="15" customHeight="1">
      <c r="A86" s="63" t="s">
        <v>62</v>
      </c>
      <c r="B86" s="114" t="s">
        <v>55</v>
      </c>
      <c r="C86" s="71"/>
      <c r="D86" s="115"/>
      <c r="E86" s="71"/>
      <c r="F86" s="110"/>
      <c r="G86" s="79"/>
      <c r="IH86" s="39"/>
    </row>
    <row r="87" spans="1:7" s="23" customFormat="1" ht="15" customHeight="1">
      <c r="A87" s="117"/>
      <c r="B87" s="116" t="s">
        <v>56</v>
      </c>
      <c r="C87" s="67" t="s">
        <v>47</v>
      </c>
      <c r="D87" s="115">
        <v>6</v>
      </c>
      <c r="E87" s="122"/>
      <c r="F87" s="49"/>
      <c r="G87" s="81">
        <f>D87*E87</f>
        <v>0</v>
      </c>
    </row>
    <row r="88" spans="1:7" s="23" customFormat="1" ht="15" customHeight="1">
      <c r="A88" s="117"/>
      <c r="B88" s="116" t="s">
        <v>115</v>
      </c>
      <c r="C88" s="67" t="s">
        <v>108</v>
      </c>
      <c r="D88" s="115">
        <v>100</v>
      </c>
      <c r="E88" s="122"/>
      <c r="F88" s="49"/>
      <c r="G88" s="81">
        <f>D88*E88</f>
        <v>0</v>
      </c>
    </row>
    <row r="89" spans="1:7" s="23" customFormat="1" ht="15" customHeight="1">
      <c r="A89" s="117"/>
      <c r="B89" s="116" t="s">
        <v>116</v>
      </c>
      <c r="C89" s="67" t="s">
        <v>47</v>
      </c>
      <c r="D89" s="115">
        <v>1</v>
      </c>
      <c r="E89" s="124"/>
      <c r="F89" s="49"/>
      <c r="G89" s="81">
        <f>D89*E89</f>
        <v>0</v>
      </c>
    </row>
    <row r="90" spans="1:7" s="23" customFormat="1" ht="22.5" customHeight="1">
      <c r="A90" s="82"/>
      <c r="B90" s="83" t="str">
        <f>+A70</f>
        <v> 3.1</v>
      </c>
      <c r="C90" s="84"/>
      <c r="D90" s="85" t="s">
        <v>7</v>
      </c>
      <c r="E90" s="71"/>
      <c r="F90" s="86"/>
      <c r="G90" s="87">
        <f>SUM(G72:G87)</f>
        <v>0</v>
      </c>
    </row>
    <row r="91" spans="1:7" s="34" customFormat="1" ht="13.5">
      <c r="A91" s="105"/>
      <c r="B91" s="105"/>
      <c r="C91" s="46"/>
      <c r="D91" s="106"/>
      <c r="E91" s="48"/>
      <c r="F91" s="49"/>
      <c r="G91" s="48"/>
    </row>
    <row r="92" spans="1:7" s="23" customFormat="1" ht="15" customHeight="1">
      <c r="A92" s="61" t="s">
        <v>63</v>
      </c>
      <c r="B92" s="61" t="s">
        <v>144</v>
      </c>
      <c r="C92" s="46"/>
      <c r="D92" s="47"/>
      <c r="E92" s="48"/>
      <c r="F92" s="49"/>
      <c r="G92" s="48"/>
    </row>
    <row r="93" spans="1:7" s="23" customFormat="1" ht="15" customHeight="1">
      <c r="A93" s="61" t="s">
        <v>64</v>
      </c>
      <c r="B93" s="61" t="s">
        <v>52</v>
      </c>
      <c r="C93" s="46"/>
      <c r="D93" s="48"/>
      <c r="E93" s="48"/>
      <c r="F93" s="49"/>
      <c r="G93" s="48"/>
    </row>
    <row r="94" spans="1:7" s="23" customFormat="1" ht="15" customHeight="1">
      <c r="A94" s="45"/>
      <c r="B94" s="45" t="s">
        <v>109</v>
      </c>
      <c r="C94" s="46" t="s">
        <v>36</v>
      </c>
      <c r="D94" s="115">
        <v>245</v>
      </c>
      <c r="E94" s="122"/>
      <c r="F94" s="49"/>
      <c r="G94" s="81">
        <f>D94*E94</f>
        <v>0</v>
      </c>
    </row>
    <row r="95" spans="1:7" s="23" customFormat="1" ht="15" customHeight="1">
      <c r="A95" s="61" t="s">
        <v>65</v>
      </c>
      <c r="B95" s="61" t="s">
        <v>35</v>
      </c>
      <c r="C95" s="67" t="s">
        <v>44</v>
      </c>
      <c r="D95" s="49">
        <v>1</v>
      </c>
      <c r="E95" s="122"/>
      <c r="F95" s="49"/>
      <c r="G95" s="81">
        <f>D95*E95</f>
        <v>0</v>
      </c>
    </row>
    <row r="96" spans="1:7" s="23" customFormat="1" ht="15" customHeight="1">
      <c r="A96" s="61" t="s">
        <v>66</v>
      </c>
      <c r="B96" s="61" t="s">
        <v>164</v>
      </c>
      <c r="C96" s="67"/>
      <c r="D96" s="49"/>
      <c r="E96" s="69"/>
      <c r="F96" s="49"/>
      <c r="G96" s="81"/>
    </row>
    <row r="97" spans="1:7" s="23" customFormat="1" ht="15" customHeight="1">
      <c r="A97" s="45" t="s">
        <v>161</v>
      </c>
      <c r="B97" s="45" t="s">
        <v>165</v>
      </c>
      <c r="C97" s="67" t="s">
        <v>36</v>
      </c>
      <c r="D97" s="49">
        <v>40</v>
      </c>
      <c r="E97" s="122"/>
      <c r="F97" s="49"/>
      <c r="G97" s="81">
        <f>D97*E97</f>
        <v>0</v>
      </c>
    </row>
    <row r="98" spans="1:7" s="23" customFormat="1" ht="15" customHeight="1">
      <c r="A98" s="45" t="s">
        <v>162</v>
      </c>
      <c r="B98" s="45" t="s">
        <v>166</v>
      </c>
      <c r="C98" s="67" t="s">
        <v>44</v>
      </c>
      <c r="D98" s="49">
        <v>1</v>
      </c>
      <c r="E98" s="122"/>
      <c r="F98" s="49"/>
      <c r="G98" s="81">
        <f>D98*E98</f>
        <v>0</v>
      </c>
    </row>
    <row r="99" spans="1:7" s="23" customFormat="1" ht="15" customHeight="1">
      <c r="A99" s="61" t="s">
        <v>67</v>
      </c>
      <c r="B99" s="61" t="s">
        <v>69</v>
      </c>
      <c r="C99" s="67" t="s">
        <v>47</v>
      </c>
      <c r="D99" s="49">
        <v>2</v>
      </c>
      <c r="E99" s="122"/>
      <c r="F99" s="49"/>
      <c r="G99" s="81">
        <f>D99*E99</f>
        <v>0</v>
      </c>
    </row>
    <row r="100" spans="1:7" s="23" customFormat="1" ht="15" customHeight="1">
      <c r="A100" s="61" t="s">
        <v>68</v>
      </c>
      <c r="B100" s="61" t="s">
        <v>110</v>
      </c>
      <c r="C100" s="46" t="s">
        <v>36</v>
      </c>
      <c r="D100" s="49">
        <v>5</v>
      </c>
      <c r="E100" s="122"/>
      <c r="F100" s="49"/>
      <c r="G100" s="81">
        <f>D100*E100</f>
        <v>0</v>
      </c>
    </row>
    <row r="101" spans="1:7" s="23" customFormat="1" ht="15" customHeight="1">
      <c r="A101" s="61" t="s">
        <v>163</v>
      </c>
      <c r="B101" s="61" t="s">
        <v>111</v>
      </c>
      <c r="C101" s="97"/>
      <c r="D101" s="97"/>
      <c r="E101" s="97"/>
      <c r="F101" s="97"/>
      <c r="G101" s="97"/>
    </row>
    <row r="102" spans="1:7" s="23" customFormat="1" ht="15" customHeight="1">
      <c r="A102" s="61"/>
      <c r="B102" s="45" t="s">
        <v>109</v>
      </c>
      <c r="C102" s="46" t="s">
        <v>36</v>
      </c>
      <c r="D102" s="49">
        <v>245</v>
      </c>
      <c r="E102" s="122"/>
      <c r="F102" s="49"/>
      <c r="G102" s="81">
        <f>D102*E102</f>
        <v>0</v>
      </c>
    </row>
    <row r="103" spans="1:24" s="22" customFormat="1" ht="23.25" customHeight="1">
      <c r="A103" s="82"/>
      <c r="B103" s="83" t="str">
        <f>+A92</f>
        <v> 3.2</v>
      </c>
      <c r="C103" s="84"/>
      <c r="D103" s="85" t="s">
        <v>7</v>
      </c>
      <c r="E103" s="65"/>
      <c r="F103" s="86"/>
      <c r="G103" s="87">
        <f>SUM(G94:G102)</f>
        <v>0</v>
      </c>
      <c r="H103" s="42"/>
      <c r="I103" s="42"/>
      <c r="J103" s="42"/>
      <c r="K103" s="23"/>
      <c r="L103" s="23"/>
      <c r="M103" s="23"/>
      <c r="N103" s="23"/>
      <c r="O103" s="23"/>
      <c r="P103" s="23"/>
      <c r="Q103" s="23"/>
      <c r="R103" s="23"/>
      <c r="S103" s="42"/>
      <c r="T103" s="42"/>
      <c r="U103" s="42"/>
      <c r="V103" s="42"/>
      <c r="W103" s="42"/>
      <c r="X103" s="42"/>
    </row>
    <row r="104" spans="1:24" s="22" customFormat="1" ht="15" customHeight="1">
      <c r="A104" s="82"/>
      <c r="B104" s="83"/>
      <c r="C104" s="84"/>
      <c r="D104" s="85"/>
      <c r="E104" s="65"/>
      <c r="F104" s="86"/>
      <c r="G104" s="88"/>
      <c r="H104" s="42"/>
      <c r="I104" s="42"/>
      <c r="J104" s="42"/>
      <c r="K104" s="23"/>
      <c r="L104" s="23"/>
      <c r="M104" s="23"/>
      <c r="N104" s="23"/>
      <c r="O104" s="23"/>
      <c r="P104" s="23"/>
      <c r="Q104" s="23"/>
      <c r="R104" s="23"/>
      <c r="S104" s="42"/>
      <c r="T104" s="42"/>
      <c r="U104" s="42"/>
      <c r="V104" s="42"/>
      <c r="W104" s="42"/>
      <c r="X104" s="42"/>
    </row>
    <row r="105" spans="1:7" ht="13.5">
      <c r="A105" s="61" t="s">
        <v>117</v>
      </c>
      <c r="B105" s="61" t="s">
        <v>70</v>
      </c>
      <c r="C105" s="46"/>
      <c r="D105" s="47"/>
      <c r="E105" s="48"/>
      <c r="F105" s="49"/>
      <c r="G105" s="48"/>
    </row>
    <row r="106" spans="1:7" s="23" customFormat="1" ht="15" customHeight="1">
      <c r="A106" s="61" t="s">
        <v>119</v>
      </c>
      <c r="B106" s="61" t="s">
        <v>120</v>
      </c>
      <c r="C106" s="46"/>
      <c r="D106" s="48"/>
      <c r="E106" s="48"/>
      <c r="F106" s="49"/>
      <c r="G106" s="48"/>
    </row>
    <row r="107" spans="1:7" s="23" customFormat="1" ht="15" customHeight="1">
      <c r="A107" s="45"/>
      <c r="B107" s="45" t="s">
        <v>159</v>
      </c>
      <c r="C107" s="67" t="s">
        <v>36</v>
      </c>
      <c r="D107" s="49">
        <v>430</v>
      </c>
      <c r="E107" s="122"/>
      <c r="F107" s="49"/>
      <c r="G107" s="81">
        <f>D107*E107</f>
        <v>0</v>
      </c>
    </row>
    <row r="108" spans="1:7" ht="13.5">
      <c r="A108" s="45"/>
      <c r="B108" s="83" t="str">
        <f>A105</f>
        <v> 3.3</v>
      </c>
      <c r="C108" s="84"/>
      <c r="D108" s="85" t="s">
        <v>7</v>
      </c>
      <c r="E108" s="65"/>
      <c r="F108" s="86"/>
      <c r="G108" s="87">
        <f>SUM(G106:G107)</f>
        <v>0</v>
      </c>
    </row>
    <row r="109" spans="1:7" ht="13.5">
      <c r="A109" s="45"/>
      <c r="B109" s="45"/>
      <c r="C109" s="46"/>
      <c r="D109" s="47"/>
      <c r="E109" s="48"/>
      <c r="F109" s="49"/>
      <c r="G109" s="48"/>
    </row>
    <row r="110" spans="1:7" ht="13.5">
      <c r="A110" s="61" t="s">
        <v>126</v>
      </c>
      <c r="B110" s="61" t="s">
        <v>71</v>
      </c>
      <c r="C110" s="46"/>
      <c r="D110" s="47"/>
      <c r="E110" s="48"/>
      <c r="F110" s="49"/>
      <c r="G110" s="48"/>
    </row>
    <row r="111" spans="1:7" ht="15">
      <c r="A111" s="61" t="s">
        <v>127</v>
      </c>
      <c r="B111" s="61" t="s">
        <v>121</v>
      </c>
      <c r="C111" s="118"/>
      <c r="D111" s="119"/>
      <c r="E111" s="118"/>
      <c r="F111" s="118"/>
      <c r="G111" s="118"/>
    </row>
    <row r="112" spans="1:7" ht="15">
      <c r="A112" s="120"/>
      <c r="B112" s="45" t="s">
        <v>122</v>
      </c>
      <c r="C112" s="67" t="s">
        <v>36</v>
      </c>
      <c r="D112" s="46">
        <v>30</v>
      </c>
      <c r="E112" s="122"/>
      <c r="F112" s="49"/>
      <c r="G112" s="81">
        <f>D112*E112</f>
        <v>0</v>
      </c>
    </row>
    <row r="113" spans="1:7" ht="13.5">
      <c r="A113" s="61" t="s">
        <v>128</v>
      </c>
      <c r="B113" s="61" t="s">
        <v>123</v>
      </c>
      <c r="C113" s="45"/>
      <c r="D113" s="46"/>
      <c r="E113" s="48"/>
      <c r="F113" s="49"/>
      <c r="G113" s="48"/>
    </row>
    <row r="114" spans="1:7" ht="15">
      <c r="A114" s="120"/>
      <c r="B114" s="45" t="s">
        <v>124</v>
      </c>
      <c r="C114" s="67" t="s">
        <v>36</v>
      </c>
      <c r="D114" s="67">
        <f>560-D115</f>
        <v>530</v>
      </c>
      <c r="E114" s="122"/>
      <c r="F114" s="49"/>
      <c r="G114" s="81">
        <f>D114*E114</f>
        <v>0</v>
      </c>
    </row>
    <row r="115" spans="1:7" ht="15">
      <c r="A115" s="120"/>
      <c r="B115" s="45" t="s">
        <v>125</v>
      </c>
      <c r="C115" s="67" t="s">
        <v>36</v>
      </c>
      <c r="D115" s="46">
        <v>30</v>
      </c>
      <c r="E115" s="122"/>
      <c r="F115" s="49"/>
      <c r="G115" s="81">
        <f>D115*E115</f>
        <v>0</v>
      </c>
    </row>
    <row r="116" spans="1:7" ht="13.5">
      <c r="A116" s="45"/>
      <c r="B116" s="83" t="str">
        <f>A110</f>
        <v> 3.4</v>
      </c>
      <c r="C116" s="84"/>
      <c r="D116" s="85" t="s">
        <v>7</v>
      </c>
      <c r="E116" s="65"/>
      <c r="F116" s="86"/>
      <c r="G116" s="87">
        <f>SUM(G112:G115)</f>
        <v>0</v>
      </c>
    </row>
    <row r="117" spans="1:7" ht="13.5">
      <c r="A117" s="45"/>
      <c r="B117" s="45"/>
      <c r="C117" s="46"/>
      <c r="D117" s="47"/>
      <c r="E117" s="48"/>
      <c r="F117" s="49"/>
      <c r="G117" s="48"/>
    </row>
    <row r="118" spans="1:7" ht="13.5">
      <c r="A118" s="61" t="s">
        <v>141</v>
      </c>
      <c r="B118" s="61" t="s">
        <v>72</v>
      </c>
      <c r="C118" s="46"/>
      <c r="D118" s="47"/>
      <c r="E118" s="48"/>
      <c r="F118" s="49"/>
      <c r="G118" s="48"/>
    </row>
    <row r="119" spans="1:7" ht="13.5">
      <c r="A119" s="61" t="s">
        <v>142</v>
      </c>
      <c r="B119" s="61" t="s">
        <v>137</v>
      </c>
      <c r="C119" s="46"/>
      <c r="D119" s="47"/>
      <c r="E119" s="48"/>
      <c r="F119" s="49"/>
      <c r="G119" s="48"/>
    </row>
    <row r="120" spans="1:7" ht="13.5">
      <c r="A120" s="61"/>
      <c r="B120" s="45" t="s">
        <v>138</v>
      </c>
      <c r="C120" s="67" t="s">
        <v>36</v>
      </c>
      <c r="D120" s="46">
        <v>979</v>
      </c>
      <c r="E120" s="122"/>
      <c r="F120" s="49"/>
      <c r="G120" s="81">
        <f>D120*E120</f>
        <v>0</v>
      </c>
    </row>
    <row r="121" spans="1:7" ht="13.5">
      <c r="A121" s="61"/>
      <c r="B121" s="45" t="s">
        <v>139</v>
      </c>
      <c r="C121" s="67" t="s">
        <v>36</v>
      </c>
      <c r="D121" s="46">
        <v>95</v>
      </c>
      <c r="E121" s="122"/>
      <c r="F121" s="49"/>
      <c r="G121" s="81">
        <f>D121*E121</f>
        <v>0</v>
      </c>
    </row>
    <row r="122" spans="1:7" ht="13.5">
      <c r="A122" s="61"/>
      <c r="B122" s="45" t="s">
        <v>140</v>
      </c>
      <c r="C122" s="67" t="s">
        <v>47</v>
      </c>
      <c r="D122" s="46">
        <v>1</v>
      </c>
      <c r="E122" s="122"/>
      <c r="F122" s="49"/>
      <c r="G122" s="81">
        <f>D122*E122</f>
        <v>0</v>
      </c>
    </row>
    <row r="123" spans="1:7" ht="13.5">
      <c r="A123" s="61" t="s">
        <v>143</v>
      </c>
      <c r="B123" s="61" t="s">
        <v>118</v>
      </c>
      <c r="C123" s="46"/>
      <c r="D123" s="47"/>
      <c r="E123" s="48"/>
      <c r="F123" s="49"/>
      <c r="G123" s="48"/>
    </row>
    <row r="124" spans="1:7" ht="13.5">
      <c r="A124" s="61"/>
      <c r="B124" s="45" t="s">
        <v>136</v>
      </c>
      <c r="C124" s="67" t="s">
        <v>36</v>
      </c>
      <c r="D124" s="46">
        <v>21</v>
      </c>
      <c r="E124" s="122"/>
      <c r="F124" s="49"/>
      <c r="G124" s="81">
        <f>D124*E124</f>
        <v>0</v>
      </c>
    </row>
    <row r="125" spans="1:7" ht="13.5">
      <c r="A125" s="45"/>
      <c r="B125" s="83" t="str">
        <f>A118</f>
        <v> 3.5</v>
      </c>
      <c r="C125" s="84"/>
      <c r="D125" s="85" t="s">
        <v>7</v>
      </c>
      <c r="E125" s="65"/>
      <c r="F125" s="86"/>
      <c r="G125" s="87">
        <f>SUM(G120:G124)</f>
        <v>0</v>
      </c>
    </row>
    <row r="126" spans="1:7" ht="13.5">
      <c r="A126" s="45"/>
      <c r="B126" s="45"/>
      <c r="C126" s="46"/>
      <c r="D126" s="47"/>
      <c r="E126" s="48"/>
      <c r="F126" s="49"/>
      <c r="G126" s="48"/>
    </row>
    <row r="127" spans="1:7" ht="13.5">
      <c r="A127" s="45"/>
      <c r="B127" s="45"/>
      <c r="C127" s="46"/>
      <c r="D127" s="47"/>
      <c r="E127" s="48"/>
      <c r="F127" s="49"/>
      <c r="G127" s="48"/>
    </row>
    <row r="128" spans="1:7" ht="13.5">
      <c r="A128" s="45"/>
      <c r="B128" s="45"/>
      <c r="C128" s="46"/>
      <c r="D128" s="47"/>
      <c r="E128" s="48"/>
      <c r="F128" s="49"/>
      <c r="G128" s="48"/>
    </row>
    <row r="129" spans="1:7" ht="13.5">
      <c r="A129" s="45"/>
      <c r="B129" s="45"/>
      <c r="C129" s="46"/>
      <c r="D129" s="47"/>
      <c r="E129" s="48"/>
      <c r="F129" s="49"/>
      <c r="G129" s="48"/>
    </row>
    <row r="130" spans="1:7" ht="13.5">
      <c r="A130" s="45"/>
      <c r="B130" s="45"/>
      <c r="C130" s="46"/>
      <c r="D130" s="47"/>
      <c r="E130" s="48"/>
      <c r="F130" s="49"/>
      <c r="G130" s="48"/>
    </row>
    <row r="131" spans="1:7" ht="13.5">
      <c r="A131" s="45"/>
      <c r="B131" s="45"/>
      <c r="C131" s="46"/>
      <c r="D131" s="47"/>
      <c r="E131" s="48"/>
      <c r="F131" s="49"/>
      <c r="G131" s="48"/>
    </row>
    <row r="132" spans="1:7" ht="13.5">
      <c r="A132" s="45"/>
      <c r="B132" s="45"/>
      <c r="C132" s="46"/>
      <c r="D132" s="47"/>
      <c r="E132" s="48"/>
      <c r="F132" s="49"/>
      <c r="G132" s="48"/>
    </row>
    <row r="133" spans="1:7" ht="13.5">
      <c r="A133" s="45"/>
      <c r="B133" s="45"/>
      <c r="C133" s="46"/>
      <c r="D133" s="47"/>
      <c r="E133" s="48"/>
      <c r="F133" s="49"/>
      <c r="G133" s="48"/>
    </row>
    <row r="134" spans="1:7" ht="13.5">
      <c r="A134" s="45"/>
      <c r="B134" s="45"/>
      <c r="C134" s="46"/>
      <c r="D134" s="47"/>
      <c r="E134" s="48"/>
      <c r="F134" s="49"/>
      <c r="G134" s="48"/>
    </row>
    <row r="135" spans="1:7" ht="13.5">
      <c r="A135" s="45"/>
      <c r="B135" s="45"/>
      <c r="C135" s="46"/>
      <c r="D135" s="47"/>
      <c r="E135" s="48"/>
      <c r="F135" s="49"/>
      <c r="G135" s="48"/>
    </row>
    <row r="136" spans="1:7" ht="13.5">
      <c r="A136" s="45"/>
      <c r="B136" s="45"/>
      <c r="C136" s="46"/>
      <c r="D136" s="47"/>
      <c r="E136" s="48"/>
      <c r="F136" s="49"/>
      <c r="G136" s="48"/>
    </row>
    <row r="137" spans="1:7" ht="13.5">
      <c r="A137" s="45"/>
      <c r="B137" s="45"/>
      <c r="C137" s="46"/>
      <c r="D137" s="47"/>
      <c r="E137" s="48"/>
      <c r="F137" s="49"/>
      <c r="G137" s="48"/>
    </row>
    <row r="138" spans="1:7" ht="13.5">
      <c r="A138" s="45"/>
      <c r="B138" s="45"/>
      <c r="C138" s="46"/>
      <c r="D138" s="47"/>
      <c r="E138" s="48"/>
      <c r="F138" s="49"/>
      <c r="G138" s="48"/>
    </row>
    <row r="139" spans="1:7" ht="13.5">
      <c r="A139" s="45"/>
      <c r="B139" s="45"/>
      <c r="C139" s="46"/>
      <c r="D139" s="47"/>
      <c r="E139" s="48"/>
      <c r="F139" s="49"/>
      <c r="G139" s="48"/>
    </row>
    <row r="140" spans="1:7" ht="13.5">
      <c r="A140" s="45"/>
      <c r="B140" s="45"/>
      <c r="C140" s="46"/>
      <c r="D140" s="47"/>
      <c r="E140" s="48"/>
      <c r="F140" s="49"/>
      <c r="G140" s="48"/>
    </row>
    <row r="141" spans="1:7" ht="13.5">
      <c r="A141" s="45"/>
      <c r="B141" s="45"/>
      <c r="C141" s="46"/>
      <c r="D141" s="47"/>
      <c r="E141" s="48"/>
      <c r="F141" s="49"/>
      <c r="G141" s="48"/>
    </row>
    <row r="142" spans="1:7" ht="13.5">
      <c r="A142" s="45"/>
      <c r="B142" s="45"/>
      <c r="C142" s="46"/>
      <c r="D142" s="47"/>
      <c r="E142" s="48"/>
      <c r="F142" s="49"/>
      <c r="G142" s="48"/>
    </row>
    <row r="143" spans="1:7" ht="13.5">
      <c r="A143" s="45"/>
      <c r="B143" s="45"/>
      <c r="C143" s="46"/>
      <c r="D143" s="47"/>
      <c r="E143" s="48"/>
      <c r="F143" s="49"/>
      <c r="G143" s="48"/>
    </row>
    <row r="144" spans="1:7" ht="13.5">
      <c r="A144" s="45"/>
      <c r="B144" s="45"/>
      <c r="C144" s="46"/>
      <c r="D144" s="47"/>
      <c r="E144" s="48"/>
      <c r="F144" s="49"/>
      <c r="G144" s="48"/>
    </row>
    <row r="145" spans="1:7" ht="13.5">
      <c r="A145" s="45"/>
      <c r="B145" s="45"/>
      <c r="C145" s="46"/>
      <c r="D145" s="47"/>
      <c r="E145" s="48"/>
      <c r="F145" s="49"/>
      <c r="G145" s="48"/>
    </row>
    <row r="146" spans="1:7" ht="13.5">
      <c r="A146" s="45"/>
      <c r="B146" s="45"/>
      <c r="C146" s="46"/>
      <c r="D146" s="47"/>
      <c r="E146" s="48"/>
      <c r="F146" s="49"/>
      <c r="G146" s="48"/>
    </row>
    <row r="147" spans="1:7" ht="13.5">
      <c r="A147" s="45"/>
      <c r="B147" s="45"/>
      <c r="C147" s="46"/>
      <c r="D147" s="47"/>
      <c r="E147" s="48"/>
      <c r="F147" s="49"/>
      <c r="G147" s="48"/>
    </row>
    <row r="148" spans="1:7" ht="13.5">
      <c r="A148" s="45"/>
      <c r="B148" s="45"/>
      <c r="C148" s="46"/>
      <c r="D148" s="47"/>
      <c r="E148" s="48"/>
      <c r="F148" s="49"/>
      <c r="G148" s="48"/>
    </row>
  </sheetData>
  <sheetProtection sheet="1" selectLockedCells="1"/>
  <printOptions/>
  <pageMargins left="0.5511811023622047" right="0.2755905511811024" top="0.8661417322834646" bottom="0.5905511811023623" header="0.4330708661417323" footer="0.2362204724409449"/>
  <pageSetup firstPageNumber="115" useFirstPageNumber="1" fitToHeight="9" horizontalDpi="1200" verticalDpi="1200" orientation="portrait" paperSize="9" scale="88" r:id="rId1"/>
  <headerFooter alignWithMargins="0">
    <oddHeader>&amp;C&amp;"Times New Roman,Bold"Hnoðraholt - veitutengingar að íþróttahúsi&amp;R&amp;10Tilboðsbók</oddHeader>
    <oddFooter>&amp;C&amp;P</oddFooter>
  </headerFooter>
  <rowBreaks count="2" manualBreakCount="2">
    <brk id="46" max="6" man="1"/>
    <brk id="9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3:F5"/>
  <sheetViews>
    <sheetView zoomScalePageLayoutView="0" workbookViewId="0" topLeftCell="A1">
      <selection activeCell="C17" sqref="C17"/>
    </sheetView>
  </sheetViews>
  <sheetFormatPr defaultColWidth="9.00390625" defaultRowHeight="15.75"/>
  <cols>
    <col min="1" max="1" width="5.875" style="0" customWidth="1"/>
    <col min="2" max="2" width="13.375" style="0" customWidth="1"/>
    <col min="3" max="3" width="24.75390625" style="0" customWidth="1"/>
    <col min="4" max="4" width="14.375" style="0" customWidth="1"/>
    <col min="5" max="5" width="27.75390625" style="0" customWidth="1"/>
  </cols>
  <sheetData>
    <row r="3" spans="3:6" ht="15">
      <c r="C3" s="40"/>
      <c r="D3" s="40"/>
      <c r="E3" s="40"/>
      <c r="F3" s="40"/>
    </row>
    <row r="4" spans="3:6" ht="15" customHeight="1">
      <c r="C4" s="40"/>
      <c r="D4" s="40"/>
      <c r="E4" s="40"/>
      <c r="F4" s="40"/>
    </row>
    <row r="5" spans="3:6" ht="15">
      <c r="C5" s="40"/>
      <c r="D5" s="40"/>
      <c r="E5" s="40"/>
      <c r="F5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6" sqref="E36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Línuhönnun hf.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Guðmundur Guðnason</dc:creator>
  <cp:keywords/>
  <dc:description/>
  <cp:lastModifiedBy>Anna Heiður Eydísardóttir</cp:lastModifiedBy>
  <cp:lastPrinted>2021-03-22T15:21:49Z</cp:lastPrinted>
  <dcterms:created xsi:type="dcterms:W3CDTF">1998-06-09T08:46:39Z</dcterms:created>
  <dcterms:modified xsi:type="dcterms:W3CDTF">2021-03-25T12:49:46Z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nagedMetaDataCompanybe39457e">
    <vt:lpwstr>Garðabær</vt:lpwstr>
  </property>
  <property fmtid="{D5CDD505-2E9C-101B-9397-08002B2CF9AE}" pid="3" name="ManagedMetaDatawpProjecbb8f528e">
    <vt:lpwstr>2424-127</vt:lpwstr>
  </property>
  <property fmtid="{D5CDD505-2E9C-101B-9397-08002B2CF9AE}" pid="4" name="wpCreatedStage">
    <vt:lpwstr>Samningsstig</vt:lpwstr>
  </property>
  <property fmtid="{D5CDD505-2E9C-101B-9397-08002B2CF9AE}" pid="5" name="DocumentType">
    <vt:lpwstr/>
  </property>
  <property fmtid="{D5CDD505-2E9C-101B-9397-08002B2CF9AE}" pid="6" name="wpItemLocation">
    <vt:lpwstr>a0cb69f6;1342;917bf4e8;20180;</vt:lpwstr>
  </property>
  <property fmtid="{D5CDD505-2E9C-101B-9397-08002B2CF9AE}" pid="7" name="wpTemplateId">
    <vt:lpwstr/>
  </property>
  <property fmtid="{D5CDD505-2E9C-101B-9397-08002B2CF9AE}" pid="8" name="ContentTypeId">
    <vt:lpwstr>0x010100C18139275C474FD78397B2DE338CEF7600C61F50C8FE9312419CC4DC2DBA5BDD1F</vt:lpwstr>
  </property>
</Properties>
</file>