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hjark.sharepoint.com/sites/Verkefni/Shared Documents/A_Verkefni/1039 Leikskólinn Urriðaholti SHARED FOLDER/0. Útboðsgögn/06 Uppfærð gögn á útboðstíma/EFTIR PÁSKA/Gardabaer 20042022/"/>
    </mc:Choice>
  </mc:AlternateContent>
  <xr:revisionPtr revIDLastSave="135" documentId="8_{6E5C4379-8D4E-44F4-8979-4DDDB615F5FB}" xr6:coauthVersionLast="47" xr6:coauthVersionMax="47" xr10:uidLastSave="{67699D6D-AE26-4575-95A0-59503C468B7C}"/>
  <bookViews>
    <workbookView xWindow="-98" yWindow="-98" windowWidth="28996" windowHeight="15796" xr2:uid="{F2855482-AAFE-4E17-82F7-2E46FC87A2D3}"/>
  </bookViews>
  <sheets>
    <sheet name="Tilboðsblað" sheetId="9" r:id="rId1"/>
    <sheet name="1 Aðstaða og Jarðvinna" sheetId="13" r:id="rId2"/>
    <sheet name="2 Burðarvirki-200422" sheetId="19" r:id="rId3"/>
    <sheet name="3 Lagnir" sheetId="15" r:id="rId4"/>
    <sheet name="4 Rafkerfi" sheetId="16" r:id="rId5"/>
    <sheet name="5 Frágangur innanhúss" sheetId="2" r:id="rId6"/>
    <sheet name="6 Innréttingar og fastur búnaðu" sheetId="6" r:id="rId7"/>
    <sheet name="7 Frágangur utanhúss-130422" sheetId="4" r:id="rId8"/>
    <sheet name="8 Frágangur á lóð-200422" sheetId="20" r:id="rId9"/>
  </sheets>
  <definedNames>
    <definedName name="_Ref96695154" localSheetId="2">'2 Burðarvirki-200422'!$C$122</definedName>
    <definedName name="_Toc515453156" localSheetId="1">'1 Aðstaða og Jarðvinna'!$C$51</definedName>
    <definedName name="_xlnm.Print_Area" localSheetId="1">'1 Aðstaða og Jarðvinna'!$A$1:$I$99</definedName>
    <definedName name="_xlnm.Print_Area" localSheetId="3">'3 Lagnir'!$A$1:$I$453</definedName>
    <definedName name="_xlnm.Print_Area" localSheetId="4">'4 Rafkerfi'!$A$1:$I$187</definedName>
    <definedName name="_xlnm.Print_Area" localSheetId="5">'5 Frágangur innanhúss'!$A$1:$I$130</definedName>
    <definedName name="_xlnm.Print_Area" localSheetId="6">'6 Innréttingar og fastur búnaðu'!$A$1:$I$96</definedName>
    <definedName name="_xlnm.Print_Area" localSheetId="7">'7 Frágangur utanhúss-130422'!$A$1:$I$101</definedName>
    <definedName name="_xlnm.Print_Area" localSheetId="0">Tilboðsblað!$A$1:$F$31</definedName>
    <definedName name="_xlnm.Print_Titles" localSheetId="1">'1 Aðstaða og Jarðvinna'!$4:$4</definedName>
    <definedName name="_xlnm.Print_Titles" localSheetId="2">'2 Burðarvirki-200422'!$4:$4</definedName>
    <definedName name="_xlnm.Print_Titles" localSheetId="3">'3 Lagnir'!$4:$4</definedName>
    <definedName name="_xlnm.Print_Titles" localSheetId="4">'4 Rafkerfi'!$4:$4</definedName>
    <definedName name="_xlnm.Print_Titles" localSheetId="5">'5 Frágangur innanhúss'!$4:$4</definedName>
    <definedName name="_xlnm.Print_Titles" localSheetId="6">'6 Innréttingar og fastur búnaðu'!$4:$4</definedName>
    <definedName name="_xlnm.Print_Titles" localSheetId="7">'7 Frágangur utanhúss-130422'!$4:$4</definedName>
    <definedName name="_xlnm.Print_Titles" localSheetId="8">'8 Frágangur á lóð-200422'!$4:$4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9" l="1"/>
  <c r="H37" i="19"/>
  <c r="H50" i="19"/>
  <c r="H60" i="19"/>
  <c r="H119" i="19"/>
  <c r="H64" i="19"/>
  <c r="H65" i="19"/>
  <c r="H66" i="19"/>
  <c r="H67" i="19"/>
  <c r="H68" i="19"/>
  <c r="H69" i="19"/>
  <c r="H70" i="19"/>
  <c r="H71" i="19"/>
  <c r="H72" i="19"/>
  <c r="H73" i="19"/>
  <c r="H74" i="19"/>
  <c r="H75" i="19"/>
  <c r="H76" i="19"/>
  <c r="H77" i="19"/>
  <c r="H78" i="19"/>
  <c r="H79" i="19"/>
  <c r="H80" i="19"/>
  <c r="H81" i="19"/>
  <c r="H82" i="19"/>
  <c r="H83" i="19"/>
  <c r="H84" i="19"/>
  <c r="H85" i="19"/>
  <c r="H86" i="19"/>
  <c r="H87" i="19"/>
  <c r="H88" i="19"/>
  <c r="H89" i="19"/>
  <c r="H90" i="19"/>
  <c r="H91" i="19"/>
  <c r="H92" i="19"/>
  <c r="H93" i="19"/>
  <c r="H94" i="19"/>
  <c r="H95" i="19"/>
  <c r="H96" i="19"/>
  <c r="H97" i="19"/>
  <c r="H98" i="19"/>
  <c r="H99" i="19"/>
  <c r="H100" i="19"/>
  <c r="H101" i="19"/>
  <c r="H102" i="19"/>
  <c r="H103" i="19"/>
  <c r="H104" i="19"/>
  <c r="H105" i="19"/>
  <c r="H106" i="19"/>
  <c r="H107" i="19"/>
  <c r="H108" i="19"/>
  <c r="H109" i="19"/>
  <c r="H110" i="19"/>
  <c r="H111" i="19"/>
  <c r="H112" i="19"/>
  <c r="H113" i="19"/>
  <c r="H114" i="19"/>
  <c r="H115" i="19"/>
  <c r="H116" i="19"/>
  <c r="H117" i="19"/>
  <c r="H55" i="19"/>
  <c r="H56" i="19"/>
  <c r="H57" i="19"/>
  <c r="H58" i="19"/>
  <c r="H42" i="19"/>
  <c r="H43" i="19"/>
  <c r="H44" i="19"/>
  <c r="H45" i="19"/>
  <c r="H46" i="19"/>
  <c r="H47" i="19"/>
  <c r="H48" i="19"/>
  <c r="H30" i="19"/>
  <c r="H31" i="19"/>
  <c r="H32" i="19"/>
  <c r="H33" i="19"/>
  <c r="H34" i="19"/>
  <c r="H35" i="19"/>
  <c r="H8" i="19"/>
  <c r="H9" i="19"/>
  <c r="H10" i="19"/>
  <c r="H11" i="19"/>
  <c r="H12" i="19"/>
  <c r="H13" i="19"/>
  <c r="H14" i="19"/>
  <c r="H15" i="19"/>
  <c r="H20" i="19" s="1"/>
  <c r="H16" i="19"/>
  <c r="H17" i="19"/>
  <c r="H18" i="19"/>
  <c r="H43" i="20"/>
  <c r="H42" i="20"/>
  <c r="H41" i="20"/>
  <c r="H40" i="20"/>
  <c r="H39" i="20"/>
  <c r="H38" i="20"/>
  <c r="H37" i="20"/>
  <c r="H36" i="20"/>
  <c r="H35" i="20"/>
  <c r="H34" i="20"/>
  <c r="H33" i="20"/>
  <c r="H132" i="20"/>
  <c r="H131" i="20"/>
  <c r="H130" i="20"/>
  <c r="H129" i="20"/>
  <c r="H128" i="20"/>
  <c r="H127" i="20"/>
  <c r="H134" i="20" s="1"/>
  <c r="H121" i="20"/>
  <c r="H120" i="20"/>
  <c r="H119"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4" i="20"/>
  <c r="H63" i="20"/>
  <c r="H62" i="20"/>
  <c r="H61" i="20"/>
  <c r="H60" i="20"/>
  <c r="H59" i="20"/>
  <c r="H57" i="20"/>
  <c r="H56" i="20"/>
  <c r="H55" i="20"/>
  <c r="H54" i="20"/>
  <c r="H53" i="20"/>
  <c r="H52" i="20"/>
  <c r="H51" i="20"/>
  <c r="H50" i="20"/>
  <c r="H49" i="20"/>
  <c r="H32" i="20"/>
  <c r="H31" i="20"/>
  <c r="H30" i="20"/>
  <c r="H29" i="20"/>
  <c r="H28" i="20"/>
  <c r="H27" i="20"/>
  <c r="H26" i="20"/>
  <c r="H25" i="20"/>
  <c r="H24" i="20"/>
  <c r="H18" i="20"/>
  <c r="H17" i="20"/>
  <c r="H16" i="20"/>
  <c r="H15" i="20"/>
  <c r="H14" i="20"/>
  <c r="H8" i="20"/>
  <c r="H7" i="20"/>
  <c r="H10" i="20" s="1"/>
  <c r="H20" i="20" l="1"/>
  <c r="H45" i="20"/>
  <c r="H137" i="20" s="1"/>
  <c r="E16" i="9" s="1"/>
  <c r="H123" i="20"/>
  <c r="H122" i="19" l="1"/>
  <c r="H124" i="19" s="1"/>
  <c r="E122" i="19"/>
  <c r="E117" i="19"/>
  <c r="H63" i="19"/>
  <c r="H54" i="19"/>
  <c r="H41" i="19"/>
  <c r="H29" i="19"/>
  <c r="E24" i="19"/>
  <c r="H24" i="19" s="1"/>
  <c r="H23" i="19"/>
  <c r="H7" i="19"/>
  <c r="H127" i="19" l="1"/>
  <c r="E10" i="9" s="1"/>
  <c r="H298" i="15" l="1"/>
  <c r="H299" i="15"/>
  <c r="H300" i="15"/>
  <c r="H301" i="15"/>
  <c r="H302" i="15"/>
  <c r="H303" i="15"/>
  <c r="H304" i="15"/>
  <c r="H305" i="15"/>
  <c r="H306" i="15"/>
  <c r="H307" i="15"/>
  <c r="H308" i="15"/>
  <c r="H309" i="15"/>
  <c r="H310" i="15"/>
  <c r="H311" i="15"/>
  <c r="H312" i="15"/>
  <c r="H313" i="15"/>
  <c r="H314" i="15"/>
  <c r="H315" i="15"/>
  <c r="H316" i="15"/>
  <c r="H317" i="15"/>
  <c r="H318" i="15"/>
  <c r="H319" i="15"/>
  <c r="H320" i="15"/>
  <c r="H321" i="15"/>
  <c r="H322" i="15"/>
  <c r="H323" i="15"/>
  <c r="H324" i="15"/>
  <c r="H325" i="15"/>
  <c r="H326" i="15"/>
  <c r="H327" i="15"/>
  <c r="H328" i="15"/>
  <c r="H329" i="15"/>
  <c r="H330" i="15"/>
  <c r="H331" i="15"/>
  <c r="H332" i="15"/>
  <c r="H333" i="15"/>
  <c r="H334" i="15"/>
  <c r="H335" i="15"/>
  <c r="H336" i="15"/>
  <c r="H337" i="15"/>
  <c r="H338" i="15"/>
  <c r="H339" i="15"/>
  <c r="H340" i="15"/>
  <c r="H341" i="15"/>
  <c r="H342" i="15"/>
  <c r="H343" i="15"/>
  <c r="H344" i="15"/>
  <c r="H345" i="15"/>
  <c r="H346" i="15"/>
  <c r="H347" i="15"/>
  <c r="H348" i="15"/>
  <c r="H349" i="15"/>
  <c r="H350" i="15"/>
  <c r="H351" i="15"/>
  <c r="H352" i="15"/>
  <c r="H353" i="15"/>
  <c r="H354" i="15"/>
  <c r="H355" i="15"/>
  <c r="H356" i="15"/>
  <c r="H357" i="15"/>
  <c r="H358" i="15"/>
  <c r="H359" i="15"/>
  <c r="H360" i="15"/>
  <c r="H361" i="15"/>
  <c r="H362" i="15"/>
  <c r="H363" i="15"/>
  <c r="H364" i="15"/>
  <c r="H365" i="15"/>
  <c r="H366" i="15"/>
  <c r="H367" i="15"/>
  <c r="H368" i="15"/>
  <c r="H369" i="15"/>
  <c r="H370" i="15"/>
  <c r="H371" i="15"/>
  <c r="H372" i="15"/>
  <c r="H373" i="15"/>
  <c r="H374" i="15"/>
  <c r="H375" i="15"/>
  <c r="H376" i="15"/>
  <c r="H377" i="15"/>
  <c r="H378" i="15"/>
  <c r="H379" i="15"/>
  <c r="H380" i="15"/>
  <c r="H381" i="15"/>
  <c r="H382" i="15"/>
  <c r="H383" i="15"/>
  <c r="H384" i="15"/>
  <c r="H385" i="15"/>
  <c r="H386" i="15"/>
  <c r="H388" i="15"/>
  <c r="H389" i="15"/>
  <c r="H390" i="15"/>
  <c r="H391" i="15"/>
  <c r="H392" i="15"/>
  <c r="H393" i="15"/>
  <c r="H394" i="15"/>
  <c r="H395" i="15"/>
  <c r="H396" i="15"/>
  <c r="H397" i="15"/>
  <c r="H398" i="15"/>
  <c r="H399" i="15"/>
  <c r="H400" i="15"/>
  <c r="H293" i="15"/>
  <c r="H286" i="15"/>
  <c r="H230" i="15"/>
  <c r="H231" i="15"/>
  <c r="H232" i="15"/>
  <c r="H233" i="15"/>
  <c r="H234" i="15"/>
  <c r="H235" i="15"/>
  <c r="H236" i="15"/>
  <c r="H237" i="15"/>
  <c r="H238" i="15"/>
  <c r="H239" i="15"/>
  <c r="H240" i="15"/>
  <c r="H241" i="15"/>
  <c r="H242" i="15"/>
  <c r="H243" i="15"/>
  <c r="H244" i="15"/>
  <c r="H245" i="15"/>
  <c r="H246" i="15"/>
  <c r="H247" i="15"/>
  <c r="H248" i="15"/>
  <c r="H249" i="15"/>
  <c r="H250" i="15"/>
  <c r="H251" i="15"/>
  <c r="H252" i="15"/>
  <c r="H253" i="15"/>
  <c r="H254" i="15"/>
  <c r="H255" i="15"/>
  <c r="H256" i="15"/>
  <c r="H257" i="15"/>
  <c r="H258" i="15"/>
  <c r="H259" i="15"/>
  <c r="H260" i="15"/>
  <c r="H261" i="15"/>
  <c r="H262" i="15"/>
  <c r="H263" i="15"/>
  <c r="H264" i="15"/>
  <c r="H265" i="15"/>
  <c r="H266" i="15"/>
  <c r="H267" i="15"/>
  <c r="H268" i="15"/>
  <c r="H269" i="15"/>
  <c r="H270" i="15"/>
  <c r="H271" i="15"/>
  <c r="H272" i="15"/>
  <c r="H273" i="15"/>
  <c r="H274" i="15"/>
  <c r="H275" i="15"/>
  <c r="H276" i="15"/>
  <c r="H277" i="15"/>
  <c r="H278" i="15"/>
  <c r="H279" i="15"/>
  <c r="H280" i="15"/>
  <c r="H281" i="15"/>
  <c r="H282" i="15"/>
  <c r="H283" i="15"/>
  <c r="H284" i="15"/>
  <c r="H225" i="15"/>
  <c r="H210" i="15"/>
  <c r="H211" i="15"/>
  <c r="H212" i="15"/>
  <c r="H213" i="15"/>
  <c r="H214" i="15"/>
  <c r="H215" i="15"/>
  <c r="H216" i="15"/>
  <c r="H217" i="15"/>
  <c r="H218" i="15"/>
  <c r="H219" i="15"/>
  <c r="H220" i="15"/>
  <c r="H221" i="15"/>
  <c r="H222" i="15"/>
  <c r="H223" i="15"/>
  <c r="H205"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49" i="15"/>
  <c r="H150" i="15"/>
  <c r="H151" i="15"/>
  <c r="H152" i="15"/>
  <c r="H153" i="15"/>
  <c r="H154" i="15"/>
  <c r="H155" i="15"/>
  <c r="H156" i="15"/>
  <c r="H157" i="15"/>
  <c r="H158" i="15"/>
  <c r="H159" i="15"/>
  <c r="H160" i="15"/>
  <c r="H161" i="15"/>
  <c r="H162" i="15"/>
  <c r="H163" i="15"/>
  <c r="H164" i="15"/>
  <c r="H165" i="15"/>
  <c r="H166" i="15"/>
  <c r="H167" i="15"/>
  <c r="H168" i="15"/>
  <c r="H169" i="15"/>
  <c r="H170" i="15"/>
  <c r="H171" i="15"/>
  <c r="H172" i="15"/>
  <c r="H173" i="15"/>
  <c r="H174" i="15"/>
  <c r="H175" i="15"/>
  <c r="H176" i="15"/>
  <c r="H177" i="15"/>
  <c r="H178" i="15"/>
  <c r="H179" i="15"/>
  <c r="H180" i="15"/>
  <c r="H181" i="15"/>
  <c r="H182" i="15"/>
  <c r="H183" i="15"/>
  <c r="H184" i="15"/>
  <c r="H185" i="15"/>
  <c r="H186" i="15"/>
  <c r="H187" i="15"/>
  <c r="H188" i="15"/>
  <c r="H189" i="15"/>
  <c r="H190" i="15"/>
  <c r="H191" i="15"/>
  <c r="H192" i="15"/>
  <c r="H193" i="15"/>
  <c r="H194" i="15"/>
  <c r="H195" i="15"/>
  <c r="H196" i="15"/>
  <c r="H197" i="15"/>
  <c r="H198" i="15"/>
  <c r="H199" i="15"/>
  <c r="H200" i="15"/>
  <c r="H201" i="15"/>
  <c r="H202" i="15"/>
  <c r="H203" i="15"/>
  <c r="H89"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10" i="15"/>
  <c r="H11" i="15"/>
  <c r="H12" i="15"/>
  <c r="H13" i="15"/>
  <c r="H14" i="15"/>
  <c r="H15" i="15"/>
  <c r="H16" i="15"/>
  <c r="H17" i="15"/>
  <c r="H18" i="15"/>
  <c r="H19" i="15"/>
  <c r="H20" i="15"/>
  <c r="H21" i="15"/>
  <c r="H22" i="15"/>
  <c r="H23" i="15"/>
  <c r="H24" i="15"/>
  <c r="H25" i="15"/>
  <c r="H26" i="15"/>
  <c r="H27" i="15"/>
  <c r="H28" i="15"/>
  <c r="H29" i="15"/>
  <c r="H30" i="15"/>
  <c r="H31" i="15"/>
  <c r="H32" i="15"/>
  <c r="H41" i="15" s="1"/>
  <c r="H33" i="15"/>
  <c r="H34" i="15"/>
  <c r="H35" i="15"/>
  <c r="H36" i="15"/>
  <c r="H37" i="15"/>
  <c r="H38" i="15"/>
  <c r="H39" i="15"/>
  <c r="H104" i="2"/>
  <c r="H95" i="2"/>
  <c r="H80" i="2"/>
  <c r="H61" i="2"/>
  <c r="H53" i="2"/>
  <c r="H64" i="4"/>
  <c r="H65" i="4"/>
  <c r="H66" i="4"/>
  <c r="H67" i="4"/>
  <c r="H69" i="4"/>
  <c r="H70" i="4"/>
  <c r="H71" i="4"/>
  <c r="H72" i="4"/>
  <c r="H73" i="4"/>
  <c r="H74" i="4"/>
  <c r="H76" i="4"/>
  <c r="H77" i="4"/>
  <c r="H78" i="4"/>
  <c r="H79" i="4"/>
  <c r="H81" i="4"/>
  <c r="H82" i="4"/>
  <c r="H83" i="4"/>
  <c r="H84" i="4"/>
  <c r="H85" i="4"/>
  <c r="H86" i="4"/>
  <c r="H87" i="4"/>
  <c r="H88" i="4"/>
  <c r="H90" i="4"/>
  <c r="H91" i="4"/>
  <c r="H92" i="4"/>
  <c r="H94" i="4"/>
  <c r="H63" i="4"/>
  <c r="H36" i="4"/>
  <c r="H37" i="4"/>
  <c r="H38" i="4"/>
  <c r="H39" i="4"/>
  <c r="H40" i="4"/>
  <c r="H41" i="4"/>
  <c r="H60" i="4" s="1"/>
  <c r="H42" i="4"/>
  <c r="H43" i="4"/>
  <c r="H44" i="4"/>
  <c r="H45" i="4"/>
  <c r="H46" i="4"/>
  <c r="H47" i="4"/>
  <c r="H49" i="4"/>
  <c r="H50" i="4"/>
  <c r="H51" i="4"/>
  <c r="H52" i="4"/>
  <c r="H53" i="4"/>
  <c r="H54" i="4"/>
  <c r="H55" i="4"/>
  <c r="H56" i="4"/>
  <c r="H57" i="4"/>
  <c r="H35" i="4"/>
  <c r="H8" i="4"/>
  <c r="H11" i="4"/>
  <c r="H12" i="4"/>
  <c r="H30" i="4" s="1"/>
  <c r="H14" i="4"/>
  <c r="H15" i="4"/>
  <c r="H20" i="4"/>
  <c r="H21" i="4"/>
  <c r="H22" i="4"/>
  <c r="H23" i="4"/>
  <c r="H24" i="4"/>
  <c r="H25" i="4"/>
  <c r="H26" i="4"/>
  <c r="H27" i="4"/>
  <c r="H7" i="4"/>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7" i="6"/>
  <c r="H84" i="2"/>
  <c r="H96" i="4" l="1"/>
  <c r="H100" i="4" s="1"/>
  <c r="E15" i="9" s="1"/>
  <c r="H184" i="16" l="1"/>
  <c r="H183" i="16"/>
  <c r="H182" i="16"/>
  <c r="H181" i="16"/>
  <c r="H180" i="16"/>
  <c r="H179" i="16"/>
  <c r="H178" i="16"/>
  <c r="H177" i="16"/>
  <c r="H176" i="16"/>
  <c r="H175" i="16"/>
  <c r="H172" i="16"/>
  <c r="H171" i="16"/>
  <c r="H167" i="16"/>
  <c r="H166" i="16"/>
  <c r="H165" i="16"/>
  <c r="H164" i="16"/>
  <c r="H163" i="16"/>
  <c r="H160" i="16"/>
  <c r="H158" i="16"/>
  <c r="H156" i="16"/>
  <c r="H154" i="16"/>
  <c r="H153" i="16"/>
  <c r="H152" i="16"/>
  <c r="H151" i="16"/>
  <c r="H150" i="16"/>
  <c r="H147" i="16"/>
  <c r="H146" i="16"/>
  <c r="H145" i="16"/>
  <c r="H144" i="16"/>
  <c r="H141" i="16"/>
  <c r="H140" i="16"/>
  <c r="H139" i="16"/>
  <c r="H138" i="16"/>
  <c r="H137" i="16"/>
  <c r="H136" i="16"/>
  <c r="H135" i="16"/>
  <c r="H134" i="16"/>
  <c r="H133"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0" i="16"/>
  <c r="H99" i="16"/>
  <c r="H98" i="16"/>
  <c r="H95" i="16"/>
  <c r="H94" i="16"/>
  <c r="H93" i="16"/>
  <c r="H92" i="16"/>
  <c r="H91" i="16"/>
  <c r="H90" i="16"/>
  <c r="H89" i="16"/>
  <c r="H88" i="16"/>
  <c r="H87" i="16"/>
  <c r="H86" i="16"/>
  <c r="H85" i="16"/>
  <c r="H84" i="16"/>
  <c r="H83" i="16"/>
  <c r="H80" i="16"/>
  <c r="H79" i="16"/>
  <c r="H78" i="16"/>
  <c r="H77" i="16"/>
  <c r="H76" i="16"/>
  <c r="H75" i="16"/>
  <c r="H74" i="16"/>
  <c r="H73" i="16"/>
  <c r="H72" i="16"/>
  <c r="H71" i="16"/>
  <c r="H70" i="16"/>
  <c r="H69" i="16"/>
  <c r="H68" i="16"/>
  <c r="H65" i="16"/>
  <c r="H64" i="16"/>
  <c r="H63" i="16"/>
  <c r="H62" i="16"/>
  <c r="H61" i="16"/>
  <c r="H60" i="16"/>
  <c r="H59" i="16"/>
  <c r="H58" i="16"/>
  <c r="H57" i="16"/>
  <c r="H56" i="16"/>
  <c r="H55" i="16"/>
  <c r="H54" i="16"/>
  <c r="H53" i="16"/>
  <c r="H52" i="16"/>
  <c r="H51" i="16"/>
  <c r="H50" i="16"/>
  <c r="H49" i="16"/>
  <c r="H48" i="16"/>
  <c r="H47" i="16"/>
  <c r="H46" i="16"/>
  <c r="H45" i="16"/>
  <c r="H44" i="16"/>
  <c r="H41" i="16"/>
  <c r="H40" i="16"/>
  <c r="H39" i="16"/>
  <c r="H36" i="16"/>
  <c r="H33" i="16"/>
  <c r="H32" i="16"/>
  <c r="H29" i="16"/>
  <c r="H26" i="16"/>
  <c r="H25" i="16"/>
  <c r="H24" i="16"/>
  <c r="H23" i="16"/>
  <c r="H22" i="16"/>
  <c r="H21" i="16"/>
  <c r="H20" i="16"/>
  <c r="H19" i="16"/>
  <c r="H18" i="16"/>
  <c r="H17" i="16"/>
  <c r="H16" i="16"/>
  <c r="H15" i="16"/>
  <c r="H14" i="16"/>
  <c r="H13" i="16"/>
  <c r="H10" i="16"/>
  <c r="H9" i="16"/>
  <c r="H8" i="16"/>
  <c r="H186" i="16" l="1"/>
  <c r="E12" i="9" s="1"/>
  <c r="E316" i="15"/>
  <c r="H297" i="15"/>
  <c r="H402" i="15" s="1"/>
  <c r="H405" i="15" s="1"/>
  <c r="E11" i="9" s="1"/>
  <c r="H291" i="15"/>
  <c r="H290" i="15"/>
  <c r="H229" i="15"/>
  <c r="H209" i="15"/>
  <c r="H93" i="15"/>
  <c r="H45" i="15"/>
  <c r="H9" i="15"/>
  <c r="H54" i="13" l="1"/>
  <c r="H53" i="13"/>
  <c r="H51" i="13"/>
  <c r="H50" i="13"/>
  <c r="H49" i="13"/>
  <c r="H48" i="13"/>
  <c r="H47" i="13"/>
  <c r="H46" i="13"/>
  <c r="H44" i="13"/>
  <c r="H42" i="13"/>
  <c r="H41" i="13"/>
  <c r="H40" i="13"/>
  <c r="H39" i="13"/>
  <c r="H38" i="13"/>
  <c r="H37" i="13"/>
  <c r="H36" i="13"/>
  <c r="H35" i="13"/>
  <c r="H33" i="13"/>
  <c r="H32" i="13"/>
  <c r="H28" i="13"/>
  <c r="E28" i="13"/>
  <c r="H27" i="13"/>
  <c r="E27" i="13"/>
  <c r="H12" i="13"/>
  <c r="H11" i="13"/>
  <c r="H14" i="13" s="1"/>
  <c r="H10" i="13"/>
  <c r="H7" i="13"/>
  <c r="H56" i="13" l="1"/>
  <c r="H59" i="13" s="1"/>
  <c r="E9" i="9" s="1"/>
  <c r="E108" i="2"/>
  <c r="E116" i="2"/>
  <c r="E122"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9" i="2"/>
  <c r="H50" i="2"/>
  <c r="H51" i="2"/>
  <c r="H56" i="2"/>
  <c r="H83" i="6" l="1"/>
  <c r="H88" i="6"/>
  <c r="H89" i="6"/>
  <c r="H120" i="2"/>
  <c r="H121" i="2"/>
  <c r="H119" i="2" l="1"/>
  <c r="H109" i="2"/>
  <c r="H82" i="6"/>
  <c r="H85" i="6" l="1"/>
  <c r="H86" i="6"/>
  <c r="H76" i="6" l="1"/>
  <c r="H75" i="6"/>
  <c r="H74" i="6"/>
  <c r="H73" i="6"/>
  <c r="H66" i="6"/>
  <c r="H67" i="6"/>
  <c r="H68" i="6"/>
  <c r="H69" i="6"/>
  <c r="H70" i="6"/>
  <c r="H71" i="6"/>
  <c r="H72" i="6"/>
  <c r="H77" i="6"/>
  <c r="H78" i="6"/>
  <c r="H79" i="6"/>
  <c r="H80" i="6"/>
  <c r="H81" i="6"/>
  <c r="H64" i="6"/>
  <c r="H110" i="2"/>
  <c r="H112" i="2"/>
  <c r="H113" i="2"/>
  <c r="H114" i="2"/>
  <c r="H115" i="2"/>
  <c r="H118" i="2"/>
  <c r="H107" i="2"/>
  <c r="H99" i="2"/>
  <c r="H100" i="2"/>
  <c r="H101" i="2"/>
  <c r="H102" i="2"/>
  <c r="H98" i="2"/>
  <c r="H88" i="2"/>
  <c r="H85" i="2"/>
  <c r="H87" i="2"/>
  <c r="H86" i="2"/>
  <c r="H89" i="2"/>
  <c r="H90" i="2"/>
  <c r="H91" i="2"/>
  <c r="H92" i="2"/>
  <c r="H83" i="2"/>
  <c r="H70" i="2"/>
  <c r="H71" i="2"/>
  <c r="H72" i="2"/>
  <c r="H73" i="2"/>
  <c r="H74" i="2"/>
  <c r="H75" i="2"/>
  <c r="H76" i="2"/>
  <c r="H77" i="2"/>
  <c r="H78" i="2"/>
  <c r="H69" i="2"/>
  <c r="H65" i="2"/>
  <c r="H66" i="2"/>
  <c r="H67" i="2"/>
  <c r="H64" i="2"/>
  <c r="H57" i="2"/>
  <c r="H59" i="2"/>
  <c r="H58" i="2"/>
  <c r="H125" i="2" l="1"/>
  <c r="H128" i="2" s="1"/>
  <c r="E13" i="9" s="1"/>
  <c r="H91" i="6"/>
  <c r="H61" i="6"/>
  <c r="H94" i="6" l="1"/>
  <c r="E14" i="9" s="1"/>
  <c r="E15" i="4" l="1"/>
  <c r="E39" i="4"/>
  <c r="H108" i="2"/>
  <c r="H122" i="2"/>
  <c r="H116" i="2"/>
  <c r="E18" i="9" l="1"/>
</calcChain>
</file>

<file path=xl/sharedStrings.xml><?xml version="1.0" encoding="utf-8"?>
<sst xmlns="http://schemas.openxmlformats.org/spreadsheetml/2006/main" count="2598" uniqueCount="1524">
  <si>
    <t>Leikskólinn Urriðaholti</t>
  </si>
  <si>
    <t>Útboð nr. 2106507</t>
  </si>
  <si>
    <t>NR.</t>
  </si>
  <si>
    <t>VERKÞÁTTUR</t>
  </si>
  <si>
    <t>SKÝRING</t>
  </si>
  <si>
    <t>MAGN</t>
  </si>
  <si>
    <t>EINING</t>
  </si>
  <si>
    <t>EININGARVERÐ</t>
  </si>
  <si>
    <t>HEILDARVERÐ</t>
  </si>
  <si>
    <t>5</t>
  </si>
  <si>
    <t>Frágangur innanhúss</t>
  </si>
  <si>
    <t>5.1</t>
  </si>
  <si>
    <t>Tréverk - Innveggir</t>
  </si>
  <si>
    <t>5.1.1</t>
  </si>
  <si>
    <t>IV-01</t>
  </si>
  <si>
    <t>m²</t>
  </si>
  <si>
    <t>5.1.2</t>
  </si>
  <si>
    <t>IV-02</t>
  </si>
  <si>
    <t>5.1.3</t>
  </si>
  <si>
    <t>IV-03</t>
  </si>
  <si>
    <t>5.1.4</t>
  </si>
  <si>
    <t>IV-04</t>
  </si>
  <si>
    <t>5.1.5</t>
  </si>
  <si>
    <t>IV-05</t>
  </si>
  <si>
    <t>5.1.6</t>
  </si>
  <si>
    <t>IV-06</t>
  </si>
  <si>
    <t>5.1.7</t>
  </si>
  <si>
    <t>IV-07</t>
  </si>
  <si>
    <t>5.1.8</t>
  </si>
  <si>
    <t>IV-08</t>
  </si>
  <si>
    <t>5.1.9</t>
  </si>
  <si>
    <t>IV-09</t>
  </si>
  <si>
    <t>5.1.10</t>
  </si>
  <si>
    <t>IV-10</t>
  </si>
  <si>
    <t>5.1.11</t>
  </si>
  <si>
    <t>IV-11</t>
  </si>
  <si>
    <t>5.1.12</t>
  </si>
  <si>
    <t>IV-12</t>
  </si>
  <si>
    <t>5.1.13</t>
  </si>
  <si>
    <t>IV-13</t>
  </si>
  <si>
    <t>5.1.14</t>
  </si>
  <si>
    <t>IV-14</t>
  </si>
  <si>
    <t>5.1.15</t>
  </si>
  <si>
    <t>IV-15</t>
  </si>
  <si>
    <t>5.1.16</t>
  </si>
  <si>
    <t>IV-16</t>
  </si>
  <si>
    <t>5.1.17</t>
  </si>
  <si>
    <t>IV-17</t>
  </si>
  <si>
    <t>5.1.18</t>
  </si>
  <si>
    <t>IV-18</t>
  </si>
  <si>
    <t>5.1.19</t>
  </si>
  <si>
    <t>IV-19</t>
  </si>
  <si>
    <t>5.1.20</t>
  </si>
  <si>
    <t>IV-20</t>
  </si>
  <si>
    <t>5.1.21</t>
  </si>
  <si>
    <t>IV-21</t>
  </si>
  <si>
    <t>5.1.22</t>
  </si>
  <si>
    <t>IV-22</t>
  </si>
  <si>
    <t>5.1.23</t>
  </si>
  <si>
    <t>IV-23</t>
  </si>
  <si>
    <t>5.1.24</t>
  </si>
  <si>
    <t>IV-24</t>
  </si>
  <si>
    <t>5.1.25</t>
  </si>
  <si>
    <t>IV-25</t>
  </si>
  <si>
    <t>5.1.26</t>
  </si>
  <si>
    <t>IV-26</t>
  </si>
  <si>
    <t>5.1.27</t>
  </si>
  <si>
    <t>IV-27</t>
  </si>
  <si>
    <t>5.1.28</t>
  </si>
  <si>
    <t>IV-28</t>
  </si>
  <si>
    <t>5.1.29</t>
  </si>
  <si>
    <t>IV-29</t>
  </si>
  <si>
    <t>5.1.30</t>
  </si>
  <si>
    <t>IV-30</t>
  </si>
  <si>
    <t>5.1.31</t>
  </si>
  <si>
    <t>IV-31</t>
  </si>
  <si>
    <t>5.1.32</t>
  </si>
  <si>
    <t>IV-32</t>
  </si>
  <si>
    <t>5.1.33</t>
  </si>
  <si>
    <t>IV-33</t>
  </si>
  <si>
    <t>5.1.34</t>
  </si>
  <si>
    <t>IV-34</t>
  </si>
  <si>
    <t>5.1.35</t>
  </si>
  <si>
    <t>IV-35</t>
  </si>
  <si>
    <t>5.1.36</t>
  </si>
  <si>
    <t>IV-36</t>
  </si>
  <si>
    <t>5.1.37</t>
  </si>
  <si>
    <t>IV-37</t>
  </si>
  <si>
    <t>5.1.38</t>
  </si>
  <si>
    <t>IV-38</t>
  </si>
  <si>
    <t>5.1.39</t>
  </si>
  <si>
    <t>IV-39</t>
  </si>
  <si>
    <t>5.1.40</t>
  </si>
  <si>
    <t>IV-40</t>
  </si>
  <si>
    <t>5.1.41</t>
  </si>
  <si>
    <t>IV-41</t>
  </si>
  <si>
    <t>5.1.42</t>
  </si>
  <si>
    <t>HP-01</t>
  </si>
  <si>
    <t>5.1.43</t>
  </si>
  <si>
    <t>HP-02</t>
  </si>
  <si>
    <t>5.1.44</t>
  </si>
  <si>
    <t>HP-03</t>
  </si>
  <si>
    <t>Kafli 5.1 - Samtals:</t>
  </si>
  <si>
    <t>5.2</t>
  </si>
  <si>
    <t>Málun</t>
  </si>
  <si>
    <t>5.2.1</t>
  </si>
  <si>
    <t>Málun og spörtlun gipsveggja</t>
  </si>
  <si>
    <t>5.2.2</t>
  </si>
  <si>
    <t>Málun og spörtlun votrýma</t>
  </si>
  <si>
    <t>5.2.3</t>
  </si>
  <si>
    <t>Málun hljóðísogandi viðarklæðninga</t>
  </si>
  <si>
    <t>Kafli 5.2 - Samtals:</t>
  </si>
  <si>
    <t>5.3</t>
  </si>
  <si>
    <t>Innihurðir og innigluggar</t>
  </si>
  <si>
    <t>5.3.1</t>
  </si>
  <si>
    <t>IG-06</t>
  </si>
  <si>
    <t>stk</t>
  </si>
  <si>
    <t>5.3.2</t>
  </si>
  <si>
    <t>IG-07</t>
  </si>
  <si>
    <t>5.3.3</t>
  </si>
  <si>
    <t>IG-08</t>
  </si>
  <si>
    <t>5.3.4</t>
  </si>
  <si>
    <t>IG-09</t>
  </si>
  <si>
    <t>5.3.5</t>
  </si>
  <si>
    <t>IH-1</t>
  </si>
  <si>
    <t>5.3.6</t>
  </si>
  <si>
    <t>IH-2</t>
  </si>
  <si>
    <t xml:space="preserve"> </t>
  </si>
  <si>
    <t>5.3.7</t>
  </si>
  <si>
    <t>IH-3</t>
  </si>
  <si>
    <t>5.3.8</t>
  </si>
  <si>
    <t>IH-4</t>
  </si>
  <si>
    <t>5.3.9</t>
  </si>
  <si>
    <t>IH-5</t>
  </si>
  <si>
    <t>5.3.10</t>
  </si>
  <si>
    <t>IH-6</t>
  </si>
  <si>
    <t>5.3.11</t>
  </si>
  <si>
    <t>IH-7</t>
  </si>
  <si>
    <t>5.3.12</t>
  </si>
  <si>
    <t>IH-8</t>
  </si>
  <si>
    <t>5.3.13</t>
  </si>
  <si>
    <t>IH-9</t>
  </si>
  <si>
    <t>5.3.14</t>
  </si>
  <si>
    <t>IH-10</t>
  </si>
  <si>
    <t>Kafli 5.3 - Samtals:</t>
  </si>
  <si>
    <t>5.4</t>
  </si>
  <si>
    <t>Gólfefni</t>
  </si>
  <si>
    <t>5.4.1</t>
  </si>
  <si>
    <t>Marmoleum gólfdúkur</t>
  </si>
  <si>
    <t>5.4.2</t>
  </si>
  <si>
    <t>Málaðar línur á gólf</t>
  </si>
  <si>
    <t>5.4.3</t>
  </si>
  <si>
    <t>Marmoleum dúkur á tröppur</t>
  </si>
  <si>
    <t>5.4.4</t>
  </si>
  <si>
    <t>Tröppunef</t>
  </si>
  <si>
    <t>lm</t>
  </si>
  <si>
    <t>5.4.5</t>
  </si>
  <si>
    <t>Plastdúkur</t>
  </si>
  <si>
    <t>5.4.6</t>
  </si>
  <si>
    <t>5.4.7</t>
  </si>
  <si>
    <t>Motta í anddyrum</t>
  </si>
  <si>
    <t>Epoxy Lakk - í útikofum</t>
  </si>
  <si>
    <t>Kafli 5.4 - Samtals:</t>
  </si>
  <si>
    <t>5.5</t>
  </si>
  <si>
    <t>Milliplata</t>
  </si>
  <si>
    <t>5.5.1</t>
  </si>
  <si>
    <t>Pappalag</t>
  </si>
  <si>
    <t>5.5.2</t>
  </si>
  <si>
    <t>Malarlag</t>
  </si>
  <si>
    <t>5.5.3</t>
  </si>
  <si>
    <t>5.5.4</t>
  </si>
  <si>
    <t>Þolplast</t>
  </si>
  <si>
    <t>5.5.5</t>
  </si>
  <si>
    <t>Ásteypulag</t>
  </si>
  <si>
    <t>Kafli 5.5 - Samtals:</t>
  </si>
  <si>
    <t>5.6</t>
  </si>
  <si>
    <t>Loft</t>
  </si>
  <si>
    <t>5.6.1</t>
  </si>
  <si>
    <t>Loftadúkur</t>
  </si>
  <si>
    <t>5.6.2</t>
  </si>
  <si>
    <t>Kerfisloft - 2400 x 600 mm á mis</t>
  </si>
  <si>
    <t>5.6.3</t>
  </si>
  <si>
    <t>Kerfisloft - 600 x 2400mm Beint</t>
  </si>
  <si>
    <t>Kerfisloft - 1200 x 600 mm á mis</t>
  </si>
  <si>
    <t>Kerfisloft - 600 x 600 mm fyrir eldhús</t>
  </si>
  <si>
    <t>Viðarpanelar</t>
  </si>
  <si>
    <t>Loftagrind fyrir loftadúk</t>
  </si>
  <si>
    <t>Loftagrind fyrir Kerfisloft</t>
  </si>
  <si>
    <t>Loftagrind fyrir viðarklæðningu</t>
  </si>
  <si>
    <t>Álskúffur fyrir ljós og annan búnað í loftum</t>
  </si>
  <si>
    <t>Kafli 5.6 - Samtals:</t>
  </si>
  <si>
    <t>KAFLI  5 - FÆRIST Á TILBOÐSBLAÐ:</t>
  </si>
  <si>
    <t>6</t>
  </si>
  <si>
    <t>Innréttingar og annar búnaður</t>
  </si>
  <si>
    <t>6.1</t>
  </si>
  <si>
    <t>Innréttingar</t>
  </si>
  <si>
    <t>6.1.1</t>
  </si>
  <si>
    <t>IR-01</t>
  </si>
  <si>
    <t>IR-02</t>
  </si>
  <si>
    <t>IR-03</t>
  </si>
  <si>
    <t>IR-04</t>
  </si>
  <si>
    <t>IR-06</t>
  </si>
  <si>
    <t>IR-09</t>
  </si>
  <si>
    <t>IR-11</t>
  </si>
  <si>
    <t>IR-13</t>
  </si>
  <si>
    <t>IR-14</t>
  </si>
  <si>
    <t>IR-15</t>
  </si>
  <si>
    <t>IR-16</t>
  </si>
  <si>
    <t>IR-17</t>
  </si>
  <si>
    <t>IR-18</t>
  </si>
  <si>
    <t>IR-19</t>
  </si>
  <si>
    <t>IR-20</t>
  </si>
  <si>
    <t>IR-21</t>
  </si>
  <si>
    <t>IR-22</t>
  </si>
  <si>
    <t>IR-23</t>
  </si>
  <si>
    <t>IR-24</t>
  </si>
  <si>
    <t>IR-25</t>
  </si>
  <si>
    <t>IR-26</t>
  </si>
  <si>
    <t>IR-28</t>
  </si>
  <si>
    <t>IR-29</t>
  </si>
  <si>
    <t>IR-30</t>
  </si>
  <si>
    <t>IR-31</t>
  </si>
  <si>
    <t>IR-32</t>
  </si>
  <si>
    <t>IR-33a og 33b</t>
  </si>
  <si>
    <t>IR-35</t>
  </si>
  <si>
    <t>IR-36</t>
  </si>
  <si>
    <t>IR-37</t>
  </si>
  <si>
    <t>IR-38</t>
  </si>
  <si>
    <t>IR-39</t>
  </si>
  <si>
    <t>Kafli 6.1 - Samtals:</t>
  </si>
  <si>
    <t>6.2</t>
  </si>
  <si>
    <t>Annar búnaður</t>
  </si>
  <si>
    <t>6.2.1</t>
  </si>
  <si>
    <t>Lyfta</t>
  </si>
  <si>
    <t>6.2.2</t>
  </si>
  <si>
    <t>Glerhandrið og festingar</t>
  </si>
  <si>
    <t>Handlisti á glerhandrið</t>
  </si>
  <si>
    <t>Handlisti á stiga</t>
  </si>
  <si>
    <t>6.2.3</t>
  </si>
  <si>
    <t>6.2.4</t>
  </si>
  <si>
    <t>Spegill 500x700</t>
  </si>
  <si>
    <t>Spegill 600x800</t>
  </si>
  <si>
    <t>Spegill 500x1000</t>
  </si>
  <si>
    <t>6.2.5</t>
  </si>
  <si>
    <t>Sápuskammtari</t>
  </si>
  <si>
    <t>Handþurrkubox</t>
  </si>
  <si>
    <t>Vegghengd ruslafata</t>
  </si>
  <si>
    <t>Kafli 6. - Samtals:</t>
  </si>
  <si>
    <t>KAFLI  6 - FÆRIST Á TILBOÐSBLAÐ:</t>
  </si>
  <si>
    <t>7</t>
  </si>
  <si>
    <t>Frágangur Utanhúss</t>
  </si>
  <si>
    <t>7.1</t>
  </si>
  <si>
    <t>Útveggjafrágangur</t>
  </si>
  <si>
    <t>7.1.1</t>
  </si>
  <si>
    <t>Takkadúkur á sökkla</t>
  </si>
  <si>
    <t>Trefjabundnar sementsplötur á sökkla</t>
  </si>
  <si>
    <t>7.1.4</t>
  </si>
  <si>
    <t>Einangrun útveggja 100mm</t>
  </si>
  <si>
    <t>7.1.5</t>
  </si>
  <si>
    <t>Öndunardúkur á einangrun</t>
  </si>
  <si>
    <t>7.1.7</t>
  </si>
  <si>
    <t>Álklæðning - Kasettur</t>
  </si>
  <si>
    <t>Álklæðning - Slétt innaná kanta og þakkanntur</t>
  </si>
  <si>
    <t>7.1.12</t>
  </si>
  <si>
    <t>Álprófílar - Vagnageymsla</t>
  </si>
  <si>
    <t>7.1.13</t>
  </si>
  <si>
    <t>Grindverk á svölum</t>
  </si>
  <si>
    <t>7.1.14</t>
  </si>
  <si>
    <t>7.1.15</t>
  </si>
  <si>
    <t>Blómabeð á þaksvölum - Uppbygging og blómaker</t>
  </si>
  <si>
    <t>7.1.16</t>
  </si>
  <si>
    <t>Timburklæðning utanhúss - Við anddyri</t>
  </si>
  <si>
    <t>Timburklæðning á útihúsum á lóð</t>
  </si>
  <si>
    <t>Gróðurhús - Glerþak með prófílum</t>
  </si>
  <si>
    <t>Gróðurhús - Glerveggir með prófílum</t>
  </si>
  <si>
    <t>Kafli 7.1 - Samtals:</t>
  </si>
  <si>
    <t>7.2</t>
  </si>
  <si>
    <t>Þakfrágangur</t>
  </si>
  <si>
    <t>Þakpappi - Rakavarnarlag</t>
  </si>
  <si>
    <t>Einangrun - Harðpressuð steinull 350mm-100mm</t>
  </si>
  <si>
    <t>Einangrun undir pall - Álagsvæði</t>
  </si>
  <si>
    <t>Einangrun útihúsa - Harðpressuð steinull 100mm</t>
  </si>
  <si>
    <t>Tvöfaldur þakpappi - Vatnsvarnarlag á einangrun og upp á kanta</t>
  </si>
  <si>
    <t>Bolladúkur</t>
  </si>
  <si>
    <t>Jarðvegsdúkur</t>
  </si>
  <si>
    <t>Rótarlag - 80mm</t>
  </si>
  <si>
    <t>Úthagatorf</t>
  </si>
  <si>
    <t>Úthagatorf útihúsa</t>
  </si>
  <si>
    <t>Einangrun undir milligólf</t>
  </si>
  <si>
    <t>Einangrun undir skyggni</t>
  </si>
  <si>
    <t>7.2.3</t>
  </si>
  <si>
    <t>Völusteinar - 250 mm frá kannti (þykkt 130mm)</t>
  </si>
  <si>
    <t>m3</t>
  </si>
  <si>
    <t>Vinkill - Milli völusteins og úthagatorfs</t>
  </si>
  <si>
    <t>7.2.4</t>
  </si>
  <si>
    <t>Undirkerfi</t>
  </si>
  <si>
    <t>Viðarpallur</t>
  </si>
  <si>
    <t>7.2.7</t>
  </si>
  <si>
    <t>Þakniðurfall</t>
  </si>
  <si>
    <t>Niðurfallsrör</t>
  </si>
  <si>
    <t>Skotrenna</t>
  </si>
  <si>
    <t>Þakrenna gróðurhúss</t>
  </si>
  <si>
    <t>Kafli 7.2 - Samtals:</t>
  </si>
  <si>
    <t>7.3</t>
  </si>
  <si>
    <t>Útihurðir, gluggar, gler og gluggakerfi</t>
  </si>
  <si>
    <t>ÚG-1</t>
  </si>
  <si>
    <t>ÚG-2</t>
  </si>
  <si>
    <t>ÚG-3</t>
  </si>
  <si>
    <t>ÚG-4</t>
  </si>
  <si>
    <t>ÚG-5</t>
  </si>
  <si>
    <t>ÚH-1</t>
  </si>
  <si>
    <t>ÚH-2</t>
  </si>
  <si>
    <t>ÚH-3</t>
  </si>
  <si>
    <t>ÚH-4</t>
  </si>
  <si>
    <t>ÚH-5</t>
  </si>
  <si>
    <t>ÚH-6</t>
  </si>
  <si>
    <t>ÚHÚ-1</t>
  </si>
  <si>
    <t>ÚHÚ-2</t>
  </si>
  <si>
    <t>ÚHÚ-3</t>
  </si>
  <si>
    <t>ÚHÚ-4</t>
  </si>
  <si>
    <t>GLV-1</t>
  </si>
  <si>
    <t>ÚH-GLV</t>
  </si>
  <si>
    <t>GLV-2</t>
  </si>
  <si>
    <t>IV-GLV</t>
  </si>
  <si>
    <t>GLV-3</t>
  </si>
  <si>
    <t>GLV-4</t>
  </si>
  <si>
    <t>GLV-5</t>
  </si>
  <si>
    <t>GLV-6</t>
  </si>
  <si>
    <t>GLV-7</t>
  </si>
  <si>
    <t>GLV-8</t>
  </si>
  <si>
    <t>GLV-11</t>
  </si>
  <si>
    <t>GLV-12</t>
  </si>
  <si>
    <t>GLV-13</t>
  </si>
  <si>
    <t>Þakgluggi</t>
  </si>
  <si>
    <t>Kafli 7.3 - Samtals:</t>
  </si>
  <si>
    <t>KAFLI  7 - FÆRIST Á TILBOÐSBLAÐ:</t>
  </si>
  <si>
    <t>Eldvarnartjald</t>
  </si>
  <si>
    <t>Fellistigi utanhúss</t>
  </si>
  <si>
    <t>Spegill 400x800</t>
  </si>
  <si>
    <t>HEILDARTILBOÐSFJÁRHÆÐ MEÐ VSK:</t>
  </si>
  <si>
    <t>FRÁGANGUR UTANHÚSS</t>
  </si>
  <si>
    <t>FRÁGANGUR INNANHÚSS</t>
  </si>
  <si>
    <t>RAFKERFI</t>
  </si>
  <si>
    <t>LAGNIR</t>
  </si>
  <si>
    <t>BURÐARVIRKI</t>
  </si>
  <si>
    <t>AÐSTAÐA OG JARÐVINNA</t>
  </si>
  <si>
    <t>FJÁRHÆÐ</t>
  </si>
  <si>
    <t>HEITI VERKÞÁTTAR</t>
  </si>
  <si>
    <t>Nr.</t>
  </si>
  <si>
    <t>TILBOÐSVERÐ SUNDURLIÐAST MEÐ EFTIRFARANDI HÆTTI SAMKVÆMT NEÐANGREINDUM VERKÞÁTTUM:</t>
  </si>
  <si>
    <t>Magnskrá</t>
  </si>
  <si>
    <t>INNRÉTTINGAR OG FASTUR BÚNAÐUR</t>
  </si>
  <si>
    <t>FRÁGANGUR Á LÓÐ</t>
  </si>
  <si>
    <t>3</t>
  </si>
  <si>
    <t>3.1</t>
  </si>
  <si>
    <t>Frárennslislagnir</t>
  </si>
  <si>
    <t>3.1.1</t>
  </si>
  <si>
    <t>Fráveitulagnir í jörðu</t>
  </si>
  <si>
    <t>Drenlagnir</t>
  </si>
  <si>
    <t>ø110 PVC Drenlagnir, frágangur á möl og dúk hjá jarðvinnuverktaka, lagnir fyrir siturbeð og sandkassa. Sjá nánar í verklýsingu.</t>
  </si>
  <si>
    <t>m</t>
  </si>
  <si>
    <t>ø110 PVC Drenlagnir, frágengnar með dúk og möl sjá nánar í verklýsingu</t>
  </si>
  <si>
    <t>Regnvatnslagnir</t>
  </si>
  <si>
    <t>ø110 PVC</t>
  </si>
  <si>
    <t>ø150 PVC</t>
  </si>
  <si>
    <t>3.1.2</t>
  </si>
  <si>
    <t>Fráveitulagnir ofan botnplötu</t>
  </si>
  <si>
    <t>ø50 PP</t>
  </si>
  <si>
    <t>ø70 PP</t>
  </si>
  <si>
    <t>ø110 PP</t>
  </si>
  <si>
    <t>ø70 PEH</t>
  </si>
  <si>
    <t>3.1.3</t>
  </si>
  <si>
    <t>Niðurföll</t>
  </si>
  <si>
    <t xml:space="preserve">GN1 - Gólfniðurfall niðurvísandi, DN50 með lyktarloku og ryðfrí rist. </t>
  </si>
  <si>
    <t xml:space="preserve">GN2 – Niðurfallsbrunnur í eldhús, niðurvísandi, DN70, úr ryðfríu stáli og með 500x500 rist úr ryðfríu stáli.  stáli. </t>
  </si>
  <si>
    <t>GN3 - Gólfniðurfall niðurvísandi (GN3), DN50 úr plasti með lyktarloku og rist 800x80 mm úr ryðfríu stáli. Um er að ræða sturtuniðurfall og skal frágangur við gólfefni vera vatnsþéttur. Til viðmiðunar eru niðurföll frá Unidrain af gerðinni „Classic line“.</t>
  </si>
  <si>
    <t xml:space="preserve">GN4 – Niðurfallsrist í eldhús, niðurvísandi, DN70, úr ryðfríu stáli og með 1000x100 rist úr ryðfríu stáli. </t>
  </si>
  <si>
    <t xml:space="preserve">GN5 – Niðurfall í lóð, niðurvísandi, DN100, 100x100 ryðfrí rist, með sandfangi. Rist og karmur skulu gerð fyrir álagsflokk B125.  </t>
  </si>
  <si>
    <t xml:space="preserve">GN6 – Niðurfallsbrunnur DN200 með 250x250 mm steypujárnsrist með sandfangi a.m.k. 30 l. Rist og karmur skulu gerð fyrir álagsflokk C250. </t>
  </si>
  <si>
    <t>ÞN1 - þakniðurfall hliðarvísandi DN70, skal útbúið hitaþræði eða sambærilegum búnaði sem tryggir að ekki frjósi í niðurfallinu, hitaþráður skal einnig liggja niður fallstamma að tengingu í jörðu, niðurfallið skal drena við þakdúk og vera með gataða framlengingu að yfirborðsniðurfalli.</t>
  </si>
  <si>
    <t xml:space="preserve">ÞN2 - Öryggisyfirfall, hliðarvísandi þakniðurfall, DN50 með áföstum kraga úr þakpappa. Til viðmiðunar er SitaEasy Plus. </t>
  </si>
  <si>
    <t>3.1.4</t>
  </si>
  <si>
    <t>Útloftunartúður</t>
  </si>
  <si>
    <t>Útloftunartúður DN100</t>
  </si>
  <si>
    <t>3.1.5</t>
  </si>
  <si>
    <t>Brunnar</t>
  </si>
  <si>
    <t>ø600 Frárennslisbrunnur úr plasti, hæð 1-2,5 m, með steypujárnsloki eins og lýst er í verklýsingu</t>
  </si>
  <si>
    <t>3.1.6</t>
  </si>
  <si>
    <t>Fituskilja</t>
  </si>
  <si>
    <t>Fituskilja NS4 ásamt vöktunarbúnaði. Fituskilja nr.43013U frá Borgarplasti með DN100 tengistútum til viðmiðunar. Sjá nánari lýsingu á frágang í verklýsingu.</t>
  </si>
  <si>
    <t>ø600 Sýnatökubrunnur úr plasti, hæð 1-2,5 m, með steypujárnsloki eins og lýst er í verklýsingu</t>
  </si>
  <si>
    <t>3.1.7</t>
  </si>
  <si>
    <t>Hreinsun og prófanir</t>
  </si>
  <si>
    <t>heild</t>
  </si>
  <si>
    <t>Kafli 3.1 - Samtals:</t>
  </si>
  <si>
    <t>3.2</t>
  </si>
  <si>
    <t>Neysluvatnslagnir</t>
  </si>
  <si>
    <t>3.2.1</t>
  </si>
  <si>
    <t>Lagnir og tengistykki</t>
  </si>
  <si>
    <t>PEX rör í rör ø16x2,2</t>
  </si>
  <si>
    <t>PEX rör í rör ø20x2,8</t>
  </si>
  <si>
    <t>PEX rör í rör ø25x3,5</t>
  </si>
  <si>
    <t xml:space="preserve">Álpex ø16x2,2 </t>
  </si>
  <si>
    <t xml:space="preserve">Álpex ø20x2,8 </t>
  </si>
  <si>
    <t>Álpex ø25x3,5</t>
  </si>
  <si>
    <t>Álpex ø16x2,2 m. einangrun</t>
  </si>
  <si>
    <t>Álpex ø20x2,8 m. einangrun</t>
  </si>
  <si>
    <t>Álpex ø25x3,5 m. einangrun</t>
  </si>
  <si>
    <t>Álpex ø32x4,5 m. einangrun</t>
  </si>
  <si>
    <t xml:space="preserve">Foreinangrarðar lagnir úr pex, (elipex) ø16x2.2 </t>
  </si>
  <si>
    <t xml:space="preserve">Foreinangrarðar lagnir úr pex, (elipex) ø25x3,5 </t>
  </si>
  <si>
    <t>Kerfi 1N1 - Tengigrind neysluvatns</t>
  </si>
  <si>
    <t>Sía DN50</t>
  </si>
  <si>
    <t>Stopploki ryðfrítt stál DN 50</t>
  </si>
  <si>
    <t>Tæmingarloki 1/2"</t>
  </si>
  <si>
    <t>Einstreymisloki DN 50</t>
  </si>
  <si>
    <t>Þrýstimælir 0-10 bar 1/2" með 1/2" loka</t>
  </si>
  <si>
    <t>Hitamælir 0-100°C 1/2"</t>
  </si>
  <si>
    <t>Segulloki, DN15. Tengdir við rofa á vegg í viðkomandi rýmum</t>
  </si>
  <si>
    <t>Stopploki ryðfrítt stál DN 15</t>
  </si>
  <si>
    <t>Stopploki ryðfrítt stál DN 40</t>
  </si>
  <si>
    <t>Stopploki svart stál DN 40</t>
  </si>
  <si>
    <t>Tæmingarloki ryðfrír 1/2"</t>
  </si>
  <si>
    <t>Einstreymisloki DN 15</t>
  </si>
  <si>
    <t>Einstreymisloki DN 40</t>
  </si>
  <si>
    <t>Öryggisloki, 10 bar, 4 m3/klst</t>
  </si>
  <si>
    <t>Stilliloki (TA) STAD DN 15</t>
  </si>
  <si>
    <t>Stilliloki (TA) STAD DN 32</t>
  </si>
  <si>
    <t>Mótorloki DN25, kvs = 8,0, með actuator með 0-10V stýrimerki. Loki skal vera með stöðuvísi og geta lokað á móti 6 bar mismunaþrýsting yfir loka. Með loka skal koma stýring og hitanemi eins og lýst er í verklýsingu. Til viðmiðunar er ECL rafeindastýrð stjórnstöð frá Danfoss. Miðað er við að lokum og stýringu sé skilað fulluppsettum og tilbúnum til notkunar.</t>
  </si>
  <si>
    <t>Vatnshitastýrður mótorloki, AVTB, DN15, kvs 1,9, Svið 0-30°C 1HSL01</t>
  </si>
  <si>
    <t>Mismunaþrýstijafnari  AVP, DN20 kvs 6, svið 0,3-2,0 bar</t>
  </si>
  <si>
    <t>Dæla, lyftihæð 40 kPa við 0,6 m3/klst 1DÆ01 dæla skal koma með innbyggðri álagsstýringu/hraðastýringu</t>
  </si>
  <si>
    <t>Varmaskiptir, kalt vatn (6-65°), heitt vatn 75°-25°C afl = 300 kW , hámarksþrýstifall 25 kPa, hámarksrennsli 1,5 m/s, 1VSK01</t>
  </si>
  <si>
    <t>Þensluker, 1N1-ÞK-001, Rúmmál 10 Ltr, forþrýstingur 4 bar</t>
  </si>
  <si>
    <t>3.2.3</t>
  </si>
  <si>
    <t>Hreinsun, prófanir og stillingar</t>
  </si>
  <si>
    <t>3.2.4</t>
  </si>
  <si>
    <t>Merkingar</t>
  </si>
  <si>
    <t>Kafli 3.2 - Samtals:</t>
  </si>
  <si>
    <t>3.3</t>
  </si>
  <si>
    <t>Hitalagnir</t>
  </si>
  <si>
    <t>3.3.1</t>
  </si>
  <si>
    <t xml:space="preserve">DN 10, svart stál </t>
  </si>
  <si>
    <t xml:space="preserve">DN 15, svart stál </t>
  </si>
  <si>
    <t xml:space="preserve">DN 10, svart stál m. einangrun </t>
  </si>
  <si>
    <t xml:space="preserve">DN 15, svart stál m. einangrun </t>
  </si>
  <si>
    <t xml:space="preserve">DN 20, svart stál m. einangrun </t>
  </si>
  <si>
    <t xml:space="preserve">DN 25, svart stál m. einangrun </t>
  </si>
  <si>
    <t>DN 32, svart stál m. einangrun</t>
  </si>
  <si>
    <t>DN 40, svart stál m. einangrun</t>
  </si>
  <si>
    <t>3.3.2</t>
  </si>
  <si>
    <t>Gólfhitalagnir</t>
  </si>
  <si>
    <t>Ø16 Pex-a</t>
  </si>
  <si>
    <t>Einangrunarmottur undir gólfhita, sjá nánar í verklýsingu</t>
  </si>
  <si>
    <t>m2</t>
  </si>
  <si>
    <t>3.3.3</t>
  </si>
  <si>
    <t>Snjóbræðslulagnir</t>
  </si>
  <si>
    <t>Ø20 PPr snjóbræðslulagnir, í forsteytpum stigum</t>
  </si>
  <si>
    <t>Ø25 PPr snjóbræðslulagnir</t>
  </si>
  <si>
    <t>Ø40x4,5 PPr með einangrun, stofnar að snjóbræðslu</t>
  </si>
  <si>
    <t>Ø50x5,6 PPr með einangrun, stofnar að snjóbræðslu</t>
  </si>
  <si>
    <t>Blandaður frostlögur, 30% ethylene glycol</t>
  </si>
  <si>
    <t>lítrar</t>
  </si>
  <si>
    <t>3.3.4</t>
  </si>
  <si>
    <t>Ofnar</t>
  </si>
  <si>
    <t>Vegghengdur miðstöðvarofn, gerð 11, Hæð: 600 mm, Lengd: 600, með lofthitastýrðum retúrloka
Heildarvarmagjöf 320 W við dT = 40°C (75/35/20)  málaðir í lit skilgreindum af arkitekt</t>
  </si>
  <si>
    <t>Vegghengdur miðstöðvarofn, gerð 22, Hæð: 600 mm, Lengd: 800, með lofthitastýrðum retúrloka
Heildarvarmagjöf 706 W við dT = 40°C (75/35/20)  málaðir í lit skilgreindum af arkitekt</t>
  </si>
  <si>
    <t>Vegghengdur miðstöðvarofn, gerð 22, Hæð: 600 mm, Lengd: 1000, með lofthitastýrðum retúrloka
Heildarvarmagjöf 883 W við dT = 40°C (75/35/20)  málaðir í lit skilgreindum af arkitekt</t>
  </si>
  <si>
    <t>Vegghengdur miðstöðvarofn, gerð 22, Hæð: 600 mm, Lengd: 1200, með lofthitastýrðum retúrloka
Heildarvarmagjöf 1059 W við dT = 40°C (75/35/20)  málaðir í lit skilgreindum af arkitekt</t>
  </si>
  <si>
    <t>Vegghengdur miðstöðvarofn, gerð 11, Hæð: 300 mm, Lengd: 1600, með lofthitastýrðum retúrloka
Heildarvarmagjöf 466 W við dT = 40°C (75/35/20)  málaðir í lit skilgreindum af arkitekt</t>
  </si>
  <si>
    <t>Vegghengdur miðstöðvarofn, gerð 22, Hæð: 300 mm, Lengd: 1600, með lofthitastýrðum retúrloka
Heildarvarmagjöf 815 W við dT = 40°C (75/35/20)  málaðir í lit skilgreindum af arkitekt</t>
  </si>
  <si>
    <t>Vegghengdur miðstöðvarofn, gerð 22, Hæð: 300 mm, Lengd: 2000, með lofthitastýrðum retúrloka
Heildarvarmagjöf 1018 W við dT = 40°C (75/35/20)  málaðir í lit skilgreindum af arkitekt</t>
  </si>
  <si>
    <t>Vegghengdur miðstöðvarofn, gerð 22, Hæð: 600 mm, Lengd: 1600, með lofthitastýrðum retúrloka
Heildarvarmagjöf 1412 W við dT = 40°C (75/35/20)  málaðir í lit skilgreindum af arkitekt</t>
  </si>
  <si>
    <t>Miðstöðvarofn á gólffestingum í gryfjum, gerð C2(24), Hæð: 140 mm, Lengd: 1200, með lofthitastýrðum retúrloka. Til viðmiðunar eru runtyl ofnar. 
Heildarvarmagjöf 883 W við dT = 40°C (75/35/15)  málaðir í lit skilgreindum af arkitekt</t>
  </si>
  <si>
    <t>Miðstöðvarofn á gólffestingum í gryfjum, gerð C2(24), Hæð: 140 mm, Lengd: 1500, með lofthitastýrðum retúrloka. Til viðmiðunar eru runtyl ofnar. 
Heildarvarmagjöf 1003 W við dT = 40°C (75/35/15)  málaðir í lit skilgreindum af arkitekt</t>
  </si>
  <si>
    <t>3.3.5</t>
  </si>
  <si>
    <t>Lokar, tæki og tengibúnaður</t>
  </si>
  <si>
    <t>Inntak og stofnar</t>
  </si>
  <si>
    <t>Stopploki DN 25</t>
  </si>
  <si>
    <t>Stopploki DN 40</t>
  </si>
  <si>
    <t>Stopploki DN 50</t>
  </si>
  <si>
    <t>Öryggisloki, 10 bar.</t>
  </si>
  <si>
    <t>Mótþrýstiloki, ÞJ01, AVPA, DN25 kvs 8,0, svið 0,2-1,0 bar</t>
  </si>
  <si>
    <t>Tengigrind fyrir ofna og gólfhita</t>
  </si>
  <si>
    <t>Stopploki DN 15</t>
  </si>
  <si>
    <t>Stopploki DN 20</t>
  </si>
  <si>
    <t>Stopploki DN 32</t>
  </si>
  <si>
    <t>Öryggisloki, 6 bar, 2,0 m3/klst</t>
  </si>
  <si>
    <t>Stilliloki (TA) STAD DN 25</t>
  </si>
  <si>
    <t>Mismunaþrýstijafnari  AVP, DN20 kvs 6,3, svið 0,2-1,0 bar</t>
  </si>
  <si>
    <t>Mótorloki, 2ML01, DN20, kvs = 6,3, með actuator með 0-10V stýrimerki. Loki skal vera með stöðuvísi og geta lokað á móti 3 bar mismunaþrýsting yfir loka</t>
  </si>
  <si>
    <t>Dæla, lyftihæð 80 kPa við 2,0 m3/klst 2DÆ01  dæla skal koma með innbyggðri álagsstýringu/hraðastýringu sem skal vera þrýstistýrð eftir mismunaþrýsting</t>
  </si>
  <si>
    <t>Varmaskiptir, hitaveita 75°-35°C, upphitað vatn 30°-70°C afl = 100 kW, hámarksþrýstifall 25 kPa, hámarksrennsli 1,5 m/s, 2VSK01</t>
  </si>
  <si>
    <t>Loftskilja DN40</t>
  </si>
  <si>
    <t>Þensluker, 2ÞK01, Rúmmál 80 Ltr, forþrýstingur 1,5 bar</t>
  </si>
  <si>
    <t xml:space="preserve">Mismunaþrýstinemi, svið 0-2 bar, </t>
  </si>
  <si>
    <t xml:space="preserve">Gólfhitakistur eins og lýst er í verklýsingu fyrir 7-8 slaufur (fram- og bakrás) ásamt flæðiglösum og stillilokum, range 0-5 l/min 
Kista skal koma með dælu, mótorloka til uppblöndunar með actuator sem gerður er fyrir 0-10V stýrikmerki, loftskrúfu og stopplokum (2 stk.) inn á kistu
Kista skal vera með einstreymisloka og þrýstilétti eins og sýnt er á kerfismynd. </t>
  </si>
  <si>
    <t xml:space="preserve">Gólfhitakistur eins og lýst er í verklýsingu fyrir 11 slaufur (fram- og bakrás) ásamt flæðiglösum og stillilokum, range 0-5 l/min 
Kista skal koma með dælu, mótorloka til uppblöndunar með actuator sem gerður er fyrir 0-10V stýrikmerki, loftskrúfu og stopplokum (2 stk.) inn á kistu
Kista skal vera með einstreymisloka og þrýstilétti eins og sýnt er á kerfismynd. </t>
  </si>
  <si>
    <t xml:space="preserve">Gólfhitakistur eins og lýst er í verklýsingu fyrir 14 slaufur (fram- og bakrás) ásamt flæðiglösum og stillilokum, range 0-5 l/min 
Kista skal koma með dælu, mótorloka til uppblöndunar með actuator sem gerður er fyrir 0-10V stýrikmerki, loftskrúfu og stopplokum (2 stk.) inn á kistu
Kista skal vera með einstreymisloka og þrýstilétti eins og sýnt er á kerfismynd. </t>
  </si>
  <si>
    <t>Actuator á loka á gólfhitakistum, lokar skulu vera gerðir fyrir 230 V spennu og vera hæglokandi</t>
  </si>
  <si>
    <t>Vegghitanemi</t>
  </si>
  <si>
    <t>Stýring fyrir gólfhitakerfi, sjá nánar í verklýsingu</t>
  </si>
  <si>
    <t>Tengigrind fyrir eftirhitara</t>
  </si>
  <si>
    <t>Öryggisloki, 6 bar, 1,34 m3/klst</t>
  </si>
  <si>
    <t>Mismunaþrýstijafnari  AVP, DN15 kvs 2,5, svið 0,2-1,0 bar</t>
  </si>
  <si>
    <t>Stilliloki (TA) STAD DN 20</t>
  </si>
  <si>
    <t>Mótorloki, 3ML01 DN15, kvs = 2,5, með actuator með 0-10V stýrimerki. Loki skal vera með stöðuvísi og geta lokað á móti 6 bar mismunaþrýsting yfir loka. Með loka skal koma stýring og hitanemi eins og lýst er í verklýsingu. Til viðmiðunar er ECL rafeindastýrð stjórnstöð frá Danfoss. Miðað er við að lokum og stýringu sé skilað fulluppsettum og tilbúnum til notkunar.</t>
  </si>
  <si>
    <t>Mótorloki, 3ML02, DN15, kvs = 4,0, með actuator með 0-10V stýrimerki. Loki skal vera með stöðuvísi og geta lokað á móti 3 bar mismunaþrýsting yfir loka</t>
  </si>
  <si>
    <t>Mótorloki, 3ML03, DN15, kvs = 1,0, með actuator með 0-10V stýrimerki. Loki skal vera með stöðuvísi og geta lokað á móti 3 bar mismunaþrýsting yfir loka</t>
  </si>
  <si>
    <t>Dæla, lyftihæð 80 kPa við 1,34 m3/klst 3DÆ01  dæla skal koma með innbyggðri álagsstýringu/hraðastýringu.</t>
  </si>
  <si>
    <t>Varmaskiptir, hitaveita 75°-40°C, upphitað vatn 35°-70°C afl = 60 kW, hámarksþrýstifall 25 kPa, hámarksrennsli 1,5 m/s, 3VSK01</t>
  </si>
  <si>
    <t>Loftskilja DN25</t>
  </si>
  <si>
    <t>Þensluker, 3ÞK01, Rúmmál 4 Ltr, forþrýstingur 1,5 bar</t>
  </si>
  <si>
    <t>Tengigrind fyrir snjóbræðslu</t>
  </si>
  <si>
    <t>Einstreymisloki DN 20</t>
  </si>
  <si>
    <t>Öryggisloki, 6 bar, 6,2 m3/klst</t>
  </si>
  <si>
    <t>Stilliloki (TA) STAD DN 40</t>
  </si>
  <si>
    <t>Vatnshitastýrður mótorloki, AVTB, DN15, kvs 1,9, Svið 0-30°C 4HSL01</t>
  </si>
  <si>
    <t>Dæla, lyftihæð 40 kPa við 3,46 m3/klst 4DÆ01 dæla skal koma með innbyggðri álagsstýringu/hraðastýringu</t>
  </si>
  <si>
    <t>Dæla, lyftihæð 120 kPa við 6,2 m3/klst 4DÆ02 dæla skal koma með innbyggðri álagsstýringu/hraðastýringu</t>
  </si>
  <si>
    <t>Varmaskiptir, hitaveita (35-15°)-15°C, upphitað vatn 10°-25°C afl = 100 kW , hámarksþrýstifall 25 kPa, hámarksrennsli 1,5 m/s, 4VSK01</t>
  </si>
  <si>
    <t>Loftskilja DN50</t>
  </si>
  <si>
    <t>Þensluker, 4ÞK01, Rúmmál 25 Ltr, forþrýstingur 1,5 bar</t>
  </si>
  <si>
    <t>Deilikista 1 fyrir 8 slaufur (fram- og bakrás) ásamt stopp- og stillilokum, stofnlokum inn á kistu og hitamælum. Kista er staðsett á vegg inni í húsi
Sjá nánar í verklýsingu</t>
  </si>
  <si>
    <t>Deilikista 2 fyrir 6 slaufur (fram- og bakrás) ásamt stopp- og stillilokum, stofnlokum inn á kistu. Kista er staðsett í jörðu og skal koma með steypujárnsloki og gerð til að þola þungaumferð
Sjá nánar í verklýsingu</t>
  </si>
  <si>
    <t>3.3.6</t>
  </si>
  <si>
    <t>3.3.7</t>
  </si>
  <si>
    <t>Kafli 3.3 - Samtals:</t>
  </si>
  <si>
    <t>3.4</t>
  </si>
  <si>
    <t>Hreinlætisbúnaður</t>
  </si>
  <si>
    <t>3.4.1</t>
  </si>
  <si>
    <t>Hreinlætistæki</t>
  </si>
  <si>
    <t xml:space="preserve">Handlaug úr hvítu postulíni, vegghengd, 400x320 mm. </t>
  </si>
  <si>
    <t>Handlaug úr hvítu postulíni, vegghengd, 500x380 mm.</t>
  </si>
  <si>
    <t xml:space="preserve">Handlaug fyrir fatlaða úr hvítu postulíni, vegghengd, 600x580 mm. </t>
  </si>
  <si>
    <t>Handlaug úr ryðfríu stáli, vegghengd, lxbxh = 800x325x150 með spjaldi úr ryðfríu stáli á vegg. Sjá nánar teikningu arktitekts</t>
  </si>
  <si>
    <t>Handlaug úr ryðfríu stáli, vegghengd, lxbxh = 1200x325x150 með spjaldi úr ryðfríu stáli á vegg. Sjá nánar teikningu arktitekts</t>
  </si>
  <si>
    <t>Blöndunartæki fyrir handlaugar, blöndunartæki skulu vera með innbyggðri öryggistillingu á hitastigi eða koma með blönduloka (vegna 43°C ákvæði í reglugerð). Blöndunartæki skulu vera snertifrí og ganga fyrir rafhlöðum, Gaumljós á tækjunum skal sýna hvort skipta þurfi um rafhlöðu. Flæði frá handlaug skal ekki vera meira en 5,0 l/min @ 3 bar</t>
  </si>
  <si>
    <t>Salerni innbyggður kassi / Tvískipt sturtuspjald með upphengdri salernisskál. Skolmagn skal vera 6/4 lítrar.</t>
  </si>
  <si>
    <t xml:space="preserve">	Salerni fyrir fatlaða innbyggður kassi / Tvískipt sturtuspjald með upphengdri salernisskál. Skolmagn skal vera 6/4 lítrar</t>
  </si>
  <si>
    <t>Salerni sérstaklega ætluð börnum innbyggður kassi / Tvískipt sturtuspjald með upphengdri salernisskál. Skolmagn skal vera 6/4 lítrar</t>
  </si>
  <si>
    <t>Skolvaskur með einnar handar blöndunartækjum, vaskur úr stáli. Flæði skal ekki vera meira en 9,0 l/min @ 3 bar</t>
  </si>
  <si>
    <t>Ræstivaskur með vegghengdum tveggjahanda spindlatækjum, vegghengdur vaskur úr stáli. Flæði skal ekki vera meira en 9,0 l/min @ 3 bar</t>
  </si>
  <si>
    <t>Sturta með hitastýrðum blöndunartækjum, innbyggð í vegg, blöndunartæki skulu vera með innbyggðri öryggistillingu á hitastigi eða koma með blönduloka (vegna 43°C ákvæði í reglugerð). Sturtur skulu koma með úðara. Flæði skal ekki vera meira en 14,0 l/min.</t>
  </si>
  <si>
    <t>Eldhúsvaskur úr ryðfríu stáli í eldhús með einnar handar blöndunartækjum. Flæði skal ekki vera meira en 9,0 l/min. Stærði 550x450 mm</t>
  </si>
  <si>
    <t>Slönguhjól með 20 m langri slöngu til þrifa, tengt við hitastýrð blöndunartæki</t>
  </si>
  <si>
    <t>Útikrani með hitaþráð</t>
  </si>
  <si>
    <t>Kafli 3.5 - Samtals:</t>
  </si>
  <si>
    <t>3.5</t>
  </si>
  <si>
    <t>Vatnsúðakerfi</t>
  </si>
  <si>
    <t>3.5.1</t>
  </si>
  <si>
    <t>Pípur, DN 25, galv. f. bjöllu</t>
  </si>
  <si>
    <t>Pípur, DN 50, galv. f. tæmingu</t>
  </si>
  <si>
    <t>Pípur, DN 100, galv. f. slökkvilið</t>
  </si>
  <si>
    <t>Pípur, DN 100, galv. f. mæliblenda</t>
  </si>
  <si>
    <t>Pípur, DN 25, svart stál</t>
  </si>
  <si>
    <t>Pípur, DN 32, svart stál</t>
  </si>
  <si>
    <t>Pípur, DN 40, svart stál</t>
  </si>
  <si>
    <t>Pípur, DN 50, svart stál</t>
  </si>
  <si>
    <t>Pípur, DN 65, svart stál</t>
  </si>
  <si>
    <t xml:space="preserve">Pípur, DN 80, svart stál </t>
  </si>
  <si>
    <t xml:space="preserve">Pípur, DN 100, svart stál </t>
  </si>
  <si>
    <t>Barkatengi fyrir úðara í kerfisloftum</t>
  </si>
  <si>
    <t>3.5.2</t>
  </si>
  <si>
    <t>Jarðskjálftafestingar</t>
  </si>
  <si>
    <t>Þverfesta</t>
  </si>
  <si>
    <t>Lengdarfesta</t>
  </si>
  <si>
    <t>Þver- og lengdarfesta</t>
  </si>
  <si>
    <t>3.5.3</t>
  </si>
  <si>
    <t>Málun pípna</t>
  </si>
  <si>
    <t>3.5.4</t>
  </si>
  <si>
    <t>Vatnsúðarar</t>
  </si>
  <si>
    <t xml:space="preserve">SPR-1 Niðurvísandi úðari k80 (QR) - 68°C - 1/2", </t>
  </si>
  <si>
    <t xml:space="preserve">SPR-2 Uppvísandi úðari k80 (QR) - 68°C - 1/2", </t>
  </si>
  <si>
    <t>SPR-3 Veggúðari k80 (QR) - 96°C - 1/2", innfelldur í lit skilgreindum af arkitekt (VK481 til viðmiðunar).</t>
  </si>
  <si>
    <t xml:space="preserve">SPR-4 Niðurvísandi úðari k80 (QR) - 141°C - 1/2", </t>
  </si>
  <si>
    <t>SPR-5 Niðurvísandi úðari k80 (QR) - 68°C -1/2", innfelldur í lit skilgreindum af arkitekt</t>
  </si>
  <si>
    <t>SPR-6 Niðurvísandi úðari k80 (QR) - 68°C -1/2", þurrsprinkler fyrir frysti/kæli</t>
  </si>
  <si>
    <t>3.5.5</t>
  </si>
  <si>
    <t>Lokar og búnaður</t>
  </si>
  <si>
    <t>Blautur varðloki</t>
  </si>
  <si>
    <t>Vaktaður rennloki með rísandi spindli DN100, Stjórnloki vatnsúðakerfis</t>
  </si>
  <si>
    <t xml:space="preserve">Sía DN 100 í heimaæð </t>
  </si>
  <si>
    <t xml:space="preserve">Sía DN 20 í lögn að vatnsbjöllu </t>
  </si>
  <si>
    <t>Einstreymisloki DN 100</t>
  </si>
  <si>
    <t>Einstreymisloki DN 20, frá affalli frá jöfnunarkút í blautum varðloka</t>
  </si>
  <si>
    <t>Einstreymisloki DN 25, frá bjöllu</t>
  </si>
  <si>
    <t xml:space="preserve">Vaktaður spjaldloki DN100, við varðloka </t>
  </si>
  <si>
    <t xml:space="preserve">Spjaldloki DN 100 sem stjórnar rennsli um rennslismæli </t>
  </si>
  <si>
    <t xml:space="preserve">Þrýstinemi sem vaktar veituþrýsing </t>
  </si>
  <si>
    <t xml:space="preserve">Þrýstinemi sem vaktar flæði i kerfinu </t>
  </si>
  <si>
    <t xml:space="preserve">Vatnsþrýstimælir með loka og tengi fyrir samburðarmæli </t>
  </si>
  <si>
    <t>Loki DN 15, við þrýstimæli og þrýstinema á heimaæð</t>
  </si>
  <si>
    <t>Blautur varðloki DN100 með öllum búnaði skv. Kerfismynd</t>
  </si>
  <si>
    <t xml:space="preserve">Tvíburatengi fyrir slökkvilið </t>
  </si>
  <si>
    <t>Sjálfvirk tæming DN 20, við tvíburatengi</t>
  </si>
  <si>
    <t xml:space="preserve">Vatnsbjalla </t>
  </si>
  <si>
    <t>Mæliblenda DN 100 með mæli fyrir amk 150% af vatnsþörf kerfis</t>
  </si>
  <si>
    <t>Tæmingarloki DN15</t>
  </si>
  <si>
    <t>Tæmingarloki DN25</t>
  </si>
  <si>
    <t>Tæmingarloki DN50</t>
  </si>
  <si>
    <t>Prófunarstútur fyrir blautkerfi (PS-B)</t>
  </si>
  <si>
    <t xml:space="preserve">Prófunarstútur með DN 25, K=80 prófunarloki fyrir blautkerfi með öllum búnaði. </t>
  </si>
  <si>
    <t>Merkingar á búnaði í vatnsúðakerfi - blautt kerfi</t>
  </si>
  <si>
    <t>Skápur með varastútum upp- / niður- / hliðarvísandi og þurrúðurum og verkfærum.  6 stk SPR-1, 6 stk SPR-2, 3 stk SPR-3, 3 stk SPR-4, 6 stk SPR-5 og 1 stk SPR-6</t>
  </si>
  <si>
    <t>heidl</t>
  </si>
  <si>
    <t>3.5.6</t>
  </si>
  <si>
    <t>3.5.7</t>
  </si>
  <si>
    <t>Rekstrarhandbók</t>
  </si>
  <si>
    <t>3.6</t>
  </si>
  <si>
    <t>Brunaþéttingar fyrir lagnir</t>
  </si>
  <si>
    <t>3.6.1</t>
  </si>
  <si>
    <t>Brunaþéttingar meðfram lögnum</t>
  </si>
  <si>
    <t>Brunaþétting meðfram lögn eins og lýst er í verklýsingu, DN mál lagna DN32-DN100</t>
  </si>
  <si>
    <t>Herpihólkar</t>
  </si>
  <si>
    <t>Kafli 3.6 - Samtals:</t>
  </si>
  <si>
    <t>3.7</t>
  </si>
  <si>
    <t>Loftræsikerfi</t>
  </si>
  <si>
    <t>3.7.1</t>
  </si>
  <si>
    <t>Loftræsistokkar, tengistykki, einangrun og frágangur</t>
  </si>
  <si>
    <t>Kanntaður stokkur (þykkt skv. verklýsingu, netto)</t>
  </si>
  <si>
    <t>kg.</t>
  </si>
  <si>
    <t>Gataplötur, 40-60% opnun</t>
  </si>
  <si>
    <t>Sívalur stokkur ø125 mm</t>
  </si>
  <si>
    <t>Sívalur stokkur ø160 mm</t>
  </si>
  <si>
    <t>Sívalur stokkur ø200 mm</t>
  </si>
  <si>
    <t>Sívalur stokkur ø250 mm</t>
  </si>
  <si>
    <t>Sívalur stokkur ø315 mm</t>
  </si>
  <si>
    <t>Sívalur stokkur ø400 mm</t>
  </si>
  <si>
    <t>Heilðsoðinn sívalur stokkur ø200 mm</t>
  </si>
  <si>
    <t>Heilðsoðinn sívalur stokkur ø315 mm</t>
  </si>
  <si>
    <t>Heilðsoðinn sívalur stokkur ø400 mm</t>
  </si>
  <si>
    <t>Beygja ø125 - 30° til 90°</t>
  </si>
  <si>
    <t>Beygja ø160 - 30° til 90°</t>
  </si>
  <si>
    <t>Beygja ø200 - 30° til 90°</t>
  </si>
  <si>
    <t>Beygja ø250 - 30° til 90°</t>
  </si>
  <si>
    <t>Beygja ø315 - 30° til 90°</t>
  </si>
  <si>
    <t>Beygja ø400 - 30° til 90°</t>
  </si>
  <si>
    <t>Söðull ø125</t>
  </si>
  <si>
    <t xml:space="preserve">stk </t>
  </si>
  <si>
    <t>Söðull ø160</t>
  </si>
  <si>
    <t>Söðull ø200</t>
  </si>
  <si>
    <t>Söðull ø250</t>
  </si>
  <si>
    <t>Söðull ø315</t>
  </si>
  <si>
    <t>Stútur á slétt ø125</t>
  </si>
  <si>
    <t>Stútur á slétt ø160</t>
  </si>
  <si>
    <t>Stútur á slétt ø200</t>
  </si>
  <si>
    <t>Stútur á slétt ø250</t>
  </si>
  <si>
    <t>Stútur á slétt ø315</t>
  </si>
  <si>
    <t>Stútur á slétt ø400</t>
  </si>
  <si>
    <t>Minnkun ø160 / ø 125</t>
  </si>
  <si>
    <t>Minnkun ø200 / ø 125</t>
  </si>
  <si>
    <t>Minnkun ø250 / ø 125</t>
  </si>
  <si>
    <t>Minnkun ø250 / ø 160</t>
  </si>
  <si>
    <t>Minnkun ø250 / ø 200</t>
  </si>
  <si>
    <t>Minnkun ø315 / ø 250</t>
  </si>
  <si>
    <t>Minnkun ø400 / ø 315</t>
  </si>
  <si>
    <t>Botnlok á sívalan stokk - ø200</t>
  </si>
  <si>
    <t>Botnlok á sívalan stokk - ø250</t>
  </si>
  <si>
    <t>Botnlok á sívalan stokk - ø315</t>
  </si>
  <si>
    <t>Barkatengi ø160</t>
  </si>
  <si>
    <t>Barkatengi ø200</t>
  </si>
  <si>
    <t>Barkatengi ø250</t>
  </si>
  <si>
    <t>Flex hljóðgildra  ø250</t>
  </si>
  <si>
    <t>Varmaeinangrun 30 mm þykk og rúmþyngd 70 kg/m3</t>
  </si>
  <si>
    <t>Brunaeinangrun 50 mm þykk og rúmþyngd 70 kg/m3</t>
  </si>
  <si>
    <t>Hljóðeinangrun 50 mm þykk með óbrennanlegum glertrefjadúk og rúmþyngd 70 kg/m3</t>
  </si>
  <si>
    <t xml:space="preserve">Brunaþéttingar eins og lýst er í verklýsingu, stærð gata 0&lt; til &lt;0,16 m2 </t>
  </si>
  <si>
    <t xml:space="preserve">Brunaþéttingar eins og lýst er í verklýsingu, stærð gata 0,3≤ til &lt;0,5 m2 </t>
  </si>
  <si>
    <t>3.7.2</t>
  </si>
  <si>
    <t>Gaumlúgur</t>
  </si>
  <si>
    <t>Gaumlúga með þéttilista á kantaðan stokk</t>
  </si>
  <si>
    <t>3.7.3</t>
  </si>
  <si>
    <t>Dreifarar, ristar og ventlar</t>
  </si>
  <si>
    <t>IB1 Loftdreifari með hljóðeinangruðu stilliboxi,td Lindab LCA eða sambærilegt ø160/ø160</t>
  </si>
  <si>
    <t>IB1 Loftdreifari með hljóðeinangruðu stilliboxi,td Lindab LCA eða sambærilegt ø200/ø200</t>
  </si>
  <si>
    <t>IB1 Loftdreifari með hljóðeinangruðu stilliboxi,td Lindab LCA eða sambærilegt ø200/ø250</t>
  </si>
  <si>
    <t>IB1 Loftdreifari með hljóðeinangruðu stilliboxi,td Lindab LCA eða sambærilegt ø250/ø315</t>
  </si>
  <si>
    <t>IB2 Innblástursrist í vegg með hljóðeinangruðu stilliboxi, t.d.Colibri Wall frá Swegon eða sambærilegt. 400x200</t>
  </si>
  <si>
    <t>IB2 Innblástursrist í vegg með hljóðeinangruðu stilliboxi, t.d.Colibri Wall frá Swegon eða sambærilegt. 500x300</t>
  </si>
  <si>
    <t>IB2 Innblástursrist í vegg með hljóðeinangruðu stilliboxi, t.d.Colibri Wall frá Swegon eða sambærilegt. 550x250</t>
  </si>
  <si>
    <t>IB3 Hljóðdempaður innblástursventill ø125</t>
  </si>
  <si>
    <t>IB3 Hljóðdempaður innblástursventill ø160</t>
  </si>
  <si>
    <t>ÚB1 Hljóðdempaður útsogsventill ø125</t>
  </si>
  <si>
    <t>ÚB1 Hljóðdempaður útsogsventill ø160</t>
  </si>
  <si>
    <t>ÚB1 Hljóðdempaður útsogsventill ø200</t>
  </si>
  <si>
    <t>ÚB3 Útsogsdreifari með hljóðeinangruðu stilliboxi, t.d. Lindab LCA eða sambærilegt,  ø160/ø160</t>
  </si>
  <si>
    <t>ÚB3 Útsogsdreifari með hljóðeinangruðu stilliboxi, t.d. Lindab LCA eða sambærilegt,  ø200/ø200</t>
  </si>
  <si>
    <t>ÚB3 Útsogsdreifari með hljóðeinangruðu stilliboxi, t.d. Lindab LCA eða sambærilegt,  ø200/ø250</t>
  </si>
  <si>
    <t>ÚB3 Útsogsdreifari með hljóðeinangruðu stilliboxi, t.d. Lindab LCA eða sambærilegt,  ø250/ø315</t>
  </si>
  <si>
    <t>YF Hljóðdempuð yfirfallsrist, t.d. Swegon ORTO 300x50</t>
  </si>
  <si>
    <t>YF Hljóðdempuð yfirfallsrist, t.d. Swegon ORTO 800x50</t>
  </si>
  <si>
    <t>Eldhúsháfur úr ryðfríu stáli með slökkvikerfi og cyclonic síum við vegg. 2700 mm langur, 1200 mm breiður</t>
  </si>
  <si>
    <t>Eldhúsháfur úr ryðfríu stáli við vegg. 2000 mm langur, 800 mm breiður</t>
  </si>
  <si>
    <t>3.7.4</t>
  </si>
  <si>
    <t>Bruna- og reyklokur</t>
  </si>
  <si>
    <t>Allar reyk-og brunalokur skulu vera 24Vac með gormi, stöðuvísun og flokkast sem EI60 og EI90  (ve ho I&lt;-&gt;o) S eins og sýnt er á teikningum.</t>
  </si>
  <si>
    <t>Stjórnstöð/stjórnstöðvar fyrir bruna- og reyklokur, sjá nánar í verkýsingu</t>
  </si>
  <si>
    <t>Reyk- og brunaloka ø160 - EI60</t>
  </si>
  <si>
    <t>Reyk- og brunaloka ø250 - EI60</t>
  </si>
  <si>
    <t>Reyk- og brunaloka ø315- EI60</t>
  </si>
  <si>
    <t>Reyk- og brunaloka 900x400 - EI60</t>
  </si>
  <si>
    <t>Reyk- og brunaloka 900x500 - EI60</t>
  </si>
  <si>
    <t>3.7.5</t>
  </si>
  <si>
    <t>Spjald- og stillilokur</t>
  </si>
  <si>
    <t>Stilliloka IRIS ø125</t>
  </si>
  <si>
    <t>Stilliloka IRIS ø160</t>
  </si>
  <si>
    <t>Stilliloka IRIS ø200</t>
  </si>
  <si>
    <t>Stilliloka IRIS ø250</t>
  </si>
  <si>
    <t>Stilliloka IRIS ø315</t>
  </si>
  <si>
    <t>Stilliloka IRIS ø400</t>
  </si>
  <si>
    <t>3.7.6</t>
  </si>
  <si>
    <t>Loftinntak og loftútkast</t>
  </si>
  <si>
    <t>Barðaventill - fyrir 11.150 m³/klst. LxBxH 1000x1000x690 mm, með sæti, í lit skilgreindum af arkitekt. Sjá nánar í verklýsingu</t>
  </si>
  <si>
    <t>Útkastrist  1400x1200 með einföldu broti og fuglheldu neti, opnun a.m.k. 60%, litur er skilgreint af arkitekt.</t>
  </si>
  <si>
    <t>Útloftun úr lyftuskakti Ø250 eins og lýst er í verklýsingu</t>
  </si>
  <si>
    <t xml:space="preserve">Veðurhlíf 300x300x100 (ljósmál 0,03 m2) með netrist með 10 mm neti. Veðurhlíf skal afhent í lit skilgreindum af verkkaupa. </t>
  </si>
  <si>
    <t>3.7.7</t>
  </si>
  <si>
    <t>Loftræsisamstæður, hitarar og stjórnbúnaður</t>
  </si>
  <si>
    <t>Samstæða L1  (Innblásturs- og útsogssamstæða)
Til viðmiðunar Gold F RX frá Swegon
Stærð 0,40
Stærð samstæður: 4635x2000x2259 (LxBxH)
Loftmagn 12.000 m³/klst @ 300 Pa
SFP≤2,1 kW/(m³/s) miðað við 65% uppgefið loftmagn og þrýsting
Samstæða skal koma með varmahjóli
Nýtni varmaendurvinnslu skal vera minnst 70 % skv EN308
Síur F7 600x600 langir pokar
Samstæðan skal koma með sjálfstæðri stýringu (loftræsing og varmaendurvinnsla)
Stýringin skal vera með Modbus/Bacnet samskiptamöguleika
Samstæða skal koma með aukasetti af síum.
Hljóðstyrkur LwA
Innblástur: 75 dB(A)
Útsog: 60 db(A)
Inntak: 58 dB(A)
Útkast: 75 db(A)
Umhverfi: 62 dB(A)</t>
  </si>
  <si>
    <t>UB01 : Þakblásari
2.500 m³/h @ 150 Pa, til vimðunar er CASA F063 frá Swegon
EC-mótor með stiglausri stýringu
Blásarinn skal koma uppsettur og skal hraðastýring koma með blásaranum, sjá nánar í verklýsingu
Þaksæti skal innifalið í einingaverði
Lw,út = 60 dB(A)
Lw,inn=63 dB(A)</t>
  </si>
  <si>
    <t>UB02 : Þakblásari
500 m³/h @ 150 Pa
EC-mótor með stiglausri stýringu
Blásarinn skal koma uppsettur og skal hraðastýring koma með blásaranum, sjá nánar í verklýsingu
Þaksæti skal innifalið í einingaverði
Lw,út = 58 dB(A)
Lw,inn=61 dB(A)</t>
  </si>
  <si>
    <t>Vifta ø125
Loftmagn 80 m3/kl
Tengd við ljósarofa
Vifta uppsett og frágengin tilbúinn til notkunar í samræmi við verklýsingu</t>
  </si>
  <si>
    <t>Lofthitari 1 - 1200x900 -50 kW, loftmagn 9200 m³/h, hámarkshraði yfir element 2,5 m/s, loft 10-25°C. Vatn 70-30°C.</t>
  </si>
  <si>
    <t>Lofthitari 2 - 500x400 - 10 kW, loftmagn 1750 m³/h,  hámarkshraði yfir element 2,5 m/s, loft 10-25°C. Vatn 70-30°C.</t>
  </si>
  <si>
    <t>3.7.8</t>
  </si>
  <si>
    <t>Nemar í loftstokka</t>
  </si>
  <si>
    <t>Hitamælar í loftstokka (aflestrarmælar)</t>
  </si>
  <si>
    <t>Hitanemar í loftstokka</t>
  </si>
  <si>
    <t>3.7.9</t>
  </si>
  <si>
    <t>Prófun, stilling, úttekt og rekstrarhandbók</t>
  </si>
  <si>
    <t>3.7.10</t>
  </si>
  <si>
    <t>Kafli 3.7 - Samtals:</t>
  </si>
  <si>
    <t>KAFLI  3 - FÆRIST Á TILBOÐSBLAÐ:</t>
  </si>
  <si>
    <t xml:space="preserve">Útboð nr. 2106507 </t>
  </si>
  <si>
    <t>8</t>
  </si>
  <si>
    <t>8.1</t>
  </si>
  <si>
    <t>Almenn atriði</t>
  </si>
  <si>
    <t>8.1.1</t>
  </si>
  <si>
    <t>Lóð við upphaf framkvæmda</t>
  </si>
  <si>
    <t>án verðs</t>
  </si>
  <si>
    <t>8.1.2</t>
  </si>
  <si>
    <t>Mælingar og málsetningar</t>
  </si>
  <si>
    <t>Kafli 2.1 - Samtals:</t>
  </si>
  <si>
    <t>8.2</t>
  </si>
  <si>
    <t>Jarðvinna</t>
  </si>
  <si>
    <t>8.2.1</t>
  </si>
  <si>
    <t>Almennt</t>
  </si>
  <si>
    <t>8.2.2</t>
  </si>
  <si>
    <t>Drenmöl</t>
  </si>
  <si>
    <t>8.2.3</t>
  </si>
  <si>
    <t>Mulningur undir malbik</t>
  </si>
  <si>
    <t>8.2.4</t>
  </si>
  <si>
    <t>Jöfnun undir playtop fallvarnarefni</t>
  </si>
  <si>
    <t>8.2.5</t>
  </si>
  <si>
    <t>Gróðurmold undir grassvæði</t>
  </si>
  <si>
    <t>8.2.6</t>
  </si>
  <si>
    <t xml:space="preserve">Jarðvegsbætur á gróðurmold í beðum </t>
  </si>
  <si>
    <t>60 cm</t>
  </si>
  <si>
    <t>Kafli 8.2 - Samtals:</t>
  </si>
  <si>
    <t>8.3</t>
  </si>
  <si>
    <t>Frágangur yfirborðs</t>
  </si>
  <si>
    <t>8.3.1</t>
  </si>
  <si>
    <t>8.3.2</t>
  </si>
  <si>
    <t>Grjóthleðsla</t>
  </si>
  <si>
    <t>Við sandkassa og garðyrkjusvæði</t>
  </si>
  <si>
    <t>8.3.3</t>
  </si>
  <si>
    <t>Stakt grjót</t>
  </si>
  <si>
    <t>Sérvalið holtagrjót (fleygað)</t>
  </si>
  <si>
    <t>8.3.4</t>
  </si>
  <si>
    <t>Sandur í sandkassa</t>
  </si>
  <si>
    <t>50 cm djúpur</t>
  </si>
  <si>
    <t>8.3.5</t>
  </si>
  <si>
    <t>Trjákurl</t>
  </si>
  <si>
    <t>8.3.6</t>
  </si>
  <si>
    <t>Ecoraster E50 og Ecoraster bloxx</t>
  </si>
  <si>
    <t>Grindur fyrir bílastæði</t>
  </si>
  <si>
    <t>8.3.7</t>
  </si>
  <si>
    <t>Malbikaður stígur</t>
  </si>
  <si>
    <t>Göngu- og hjólastígur á leiksvæði</t>
  </si>
  <si>
    <t>8.3.8</t>
  </si>
  <si>
    <t>Malbik</t>
  </si>
  <si>
    <t>Malbik við innkeyrslu</t>
  </si>
  <si>
    <t>8.3.9</t>
  </si>
  <si>
    <t>Sögun á malbiki</t>
  </si>
  <si>
    <t>8.3.10</t>
  </si>
  <si>
    <t>Forsteyptur kantsteinn</t>
  </si>
  <si>
    <t>Óðalskantsteinn 24x16x13 cm</t>
  </si>
  <si>
    <t>8.3.11</t>
  </si>
  <si>
    <t>Kantsteinn umferðartálmi</t>
  </si>
  <si>
    <t>8.3.12</t>
  </si>
  <si>
    <t>Vélsteyptur kantsteinn</t>
  </si>
  <si>
    <t>8.3.13</t>
  </si>
  <si>
    <t>Hellulögn</t>
  </si>
  <si>
    <t>Hellur gráar gegndræpar lausnir 40x40x6 cm</t>
  </si>
  <si>
    <t>Aðkoma og sandkassi</t>
  </si>
  <si>
    <t>Hellur gráar gegndræpar lausnir 20x40x6 cm</t>
  </si>
  <si>
    <t>Leiksvæði</t>
  </si>
  <si>
    <t>Vínarsteinn</t>
  </si>
  <si>
    <t>Stígar</t>
  </si>
  <si>
    <t>8.3.14</t>
  </si>
  <si>
    <t>Sögun á hellum</t>
  </si>
  <si>
    <t>8.3.15</t>
  </si>
  <si>
    <t xml:space="preserve">Playtop fallvarnarefni undirbúningi og jöfnun </t>
  </si>
  <si>
    <t xml:space="preserve">fallhæð 1.6-2.7 m </t>
  </si>
  <si>
    <t>8.3.16</t>
  </si>
  <si>
    <t>Gervigras</t>
  </si>
  <si>
    <t>8.3.17</t>
  </si>
  <si>
    <t>Grasmottur</t>
  </si>
  <si>
    <t>8.3.18</t>
  </si>
  <si>
    <t>Stiklur</t>
  </si>
  <si>
    <t>Kafli 8.3 - Samtals:</t>
  </si>
  <si>
    <t>8.4</t>
  </si>
  <si>
    <t>Mannvirki og búnaður</t>
  </si>
  <si>
    <t>8.4.1</t>
  </si>
  <si>
    <t>8.4.2</t>
  </si>
  <si>
    <t>Timburbryggjur</t>
  </si>
  <si>
    <t>8.4.3</t>
  </si>
  <si>
    <t>Sandkassahliðar</t>
  </si>
  <si>
    <t>8.4.4</t>
  </si>
  <si>
    <t>Ungbarnagirðing</t>
  </si>
  <si>
    <t>8.4.5</t>
  </si>
  <si>
    <t>Ungbarnahlið</t>
  </si>
  <si>
    <t>8.4.6</t>
  </si>
  <si>
    <t>Gróðurvarnargirðingar</t>
  </si>
  <si>
    <t>8.4.7</t>
  </si>
  <si>
    <t>Matjurtarkassi og safnkassi</t>
  </si>
  <si>
    <t>8.4.8</t>
  </si>
  <si>
    <t>Hjólabogar</t>
  </si>
  <si>
    <t>8.4.9</t>
  </si>
  <si>
    <t>Hleðslustöðvar við bílastæði</t>
  </si>
  <si>
    <t>8.4.10</t>
  </si>
  <si>
    <t>Skilti og merkingar við bílastæði</t>
  </si>
  <si>
    <t>8.4.11</t>
  </si>
  <si>
    <t>Tröppur</t>
  </si>
  <si>
    <t xml:space="preserve">Steypt þrep </t>
  </si>
  <si>
    <t>einingar breidd 150 cm</t>
  </si>
  <si>
    <t>einingar breidd 200 cm</t>
  </si>
  <si>
    <t>einingar breidd 220 cm</t>
  </si>
  <si>
    <t>einingar breidd 300 cm</t>
  </si>
  <si>
    <t>8.4.12</t>
  </si>
  <si>
    <t>8.4.13</t>
  </si>
  <si>
    <t>8.4.14</t>
  </si>
  <si>
    <t>Girðing umhverfis leikskólalóð</t>
  </si>
  <si>
    <t>Girðingarefni</t>
  </si>
  <si>
    <t>Legi Rpur 1230 mm</t>
  </si>
  <si>
    <t>Gönguhlið</t>
  </si>
  <si>
    <t>Aksturshlið 3 metrar</t>
  </si>
  <si>
    <t>8.4.15</t>
  </si>
  <si>
    <t xml:space="preserve">Girðing á stoðveggi </t>
  </si>
  <si>
    <t>8.4.16</t>
  </si>
  <si>
    <t>Leiktæki og búnaður/ uppsetning</t>
  </si>
  <si>
    <t>A</t>
  </si>
  <si>
    <t>Drumbatjald</t>
  </si>
  <si>
    <t xml:space="preserve"> TP101 (Duncan&amp;Grove)</t>
  </si>
  <si>
    <t>Vinna við uppsetningu (áætl.)</t>
  </si>
  <si>
    <t>klst</t>
  </si>
  <si>
    <t>B</t>
  </si>
  <si>
    <t>Bekkur</t>
  </si>
  <si>
    <t>Lava 173 (ArtformUrbanFurniture)</t>
  </si>
  <si>
    <t>C</t>
  </si>
  <si>
    <t>Loop 135 (ArtformUrbanFurniture)</t>
  </si>
  <si>
    <t>D</t>
  </si>
  <si>
    <t>Gormatæki</t>
  </si>
  <si>
    <t>Stjarna J856 (Proludic-Garðyrkjan)</t>
  </si>
  <si>
    <t>E</t>
  </si>
  <si>
    <t>Eldflaug 0607-1 (VincyPlay-Krumma)</t>
  </si>
  <si>
    <t>F</t>
  </si>
  <si>
    <t>Selur KPL102 (Kompan-Krumma)</t>
  </si>
  <si>
    <t>G</t>
  </si>
  <si>
    <t>Býfluga SPRING 0608-2 (VincyPlay-Krumma)</t>
  </si>
  <si>
    <t>H</t>
  </si>
  <si>
    <t>Kastali</t>
  </si>
  <si>
    <t>J38703 (Proludic-Garðyrkjan)</t>
  </si>
  <si>
    <t>I</t>
  </si>
  <si>
    <t>Stór fiskur</t>
  </si>
  <si>
    <t xml:space="preserve"> Urriði the salmon (Monstrum)</t>
  </si>
  <si>
    <t>J</t>
  </si>
  <si>
    <t>Klifurgöng</t>
  </si>
  <si>
    <t>104625M (Lappset-Jóhann Helgi)</t>
  </si>
  <si>
    <t>K</t>
  </si>
  <si>
    <t>Klifurtæki</t>
  </si>
  <si>
    <t>J410 (Proludic-Garðyrkjan)</t>
  </si>
  <si>
    <t>L</t>
  </si>
  <si>
    <t>Klifurreipi</t>
  </si>
  <si>
    <t>COR10544 (Kompan-Krumma)</t>
  </si>
  <si>
    <t>M</t>
  </si>
  <si>
    <t>Kofi</t>
  </si>
  <si>
    <t>WD1401 (VincyPlay-Krumma)</t>
  </si>
  <si>
    <t>N</t>
  </si>
  <si>
    <t>J254 (Proludic-Garðyrkjan)</t>
  </si>
  <si>
    <t>O</t>
  </si>
  <si>
    <t>J287 (Proludic-Garðyrkjan)</t>
  </si>
  <si>
    <t>P</t>
  </si>
  <si>
    <t>Lautarborð</t>
  </si>
  <si>
    <t>J605 (Proludic-Garðyrkjan)</t>
  </si>
  <si>
    <t>R</t>
  </si>
  <si>
    <t>Mark</t>
  </si>
  <si>
    <t>S574 (EuroPlay-Garðyrkjan)</t>
  </si>
  <si>
    <t>S</t>
  </si>
  <si>
    <t>Rennibraut</t>
  </si>
  <si>
    <t>NRO308 (Kompan-Krumma)</t>
  </si>
  <si>
    <t>T</t>
  </si>
  <si>
    <t>M96371 (Lappset-Jóhann Helgi)</t>
  </si>
  <si>
    <t>U</t>
  </si>
  <si>
    <t>Róla</t>
  </si>
  <si>
    <t>J490  (Proludic-Garðyrkjan)</t>
  </si>
  <si>
    <t>V</t>
  </si>
  <si>
    <t>Körfuróla</t>
  </si>
  <si>
    <t>J491  (Proludic-Garðyrkjan)</t>
  </si>
  <si>
    <t>X</t>
  </si>
  <si>
    <t>Ungbarnaróla</t>
  </si>
  <si>
    <t>J498  (Proludic-Garðyrkjan)</t>
  </si>
  <si>
    <t>Y</t>
  </si>
  <si>
    <t>Trampólín</t>
  </si>
  <si>
    <t>Loop (Rampline)</t>
  </si>
  <si>
    <t>Playtop spheres kúlur</t>
  </si>
  <si>
    <t>60 cm þvermál</t>
  </si>
  <si>
    <t>45 cm þvermál</t>
  </si>
  <si>
    <t>35 cm þvermál</t>
  </si>
  <si>
    <t>Kafli 8.4 - Samtals:</t>
  </si>
  <si>
    <t>8.5</t>
  </si>
  <si>
    <t>Gróðursvæði</t>
  </si>
  <si>
    <t>8.5.1</t>
  </si>
  <si>
    <t>8.5.2</t>
  </si>
  <si>
    <t>Þökulögn</t>
  </si>
  <si>
    <t>8.5.3</t>
  </si>
  <si>
    <t>Gróðursetning trjá og runna</t>
  </si>
  <si>
    <t>Tré</t>
  </si>
  <si>
    <t>Runnar</t>
  </si>
  <si>
    <t>8.5.4</t>
  </si>
  <si>
    <t>Uppbinding trjáplantna</t>
  </si>
  <si>
    <t>8.5.5</t>
  </si>
  <si>
    <t xml:space="preserve">Þekjuefni </t>
  </si>
  <si>
    <t>Sandur 10 cm</t>
  </si>
  <si>
    <t>Kafli 8.5 - Samtals:</t>
  </si>
  <si>
    <t>KAFLI  8 - FÆRIST Á TILBOÐSBLAÐ:</t>
  </si>
  <si>
    <t>4</t>
  </si>
  <si>
    <t>4.1</t>
  </si>
  <si>
    <t>LAGNALEIÐIR</t>
  </si>
  <si>
    <t>4.1.1</t>
  </si>
  <si>
    <t>Aðallagnaleiðir</t>
  </si>
  <si>
    <t>Netstigar 220mm</t>
  </si>
  <si>
    <t>Netstigar 320mm</t>
  </si>
  <si>
    <t>Tækjaplötur á netstiga</t>
  </si>
  <si>
    <t>4.1.2</t>
  </si>
  <si>
    <t>Aðrar lagnaleiðir</t>
  </si>
  <si>
    <t>Plastpípa ø16 mm, Innfelld /utanál.</t>
  </si>
  <si>
    <t>Plastpípa ø20 mm Innfelld /utanál.</t>
  </si>
  <si>
    <t>Plastpípa ø25 mm Innfelld /utanál.</t>
  </si>
  <si>
    <t>Álpípa ø20 mm, utanál.</t>
  </si>
  <si>
    <t>Barki ø16 mm</t>
  </si>
  <si>
    <t>Barki ø20 mm</t>
  </si>
  <si>
    <t>R/T dósir í létta veggi</t>
  </si>
  <si>
    <t>stk.</t>
  </si>
  <si>
    <t>Veggdós í létta veggi</t>
  </si>
  <si>
    <t>Tengidósir á tækjaplötu á netstiga og utanáliggjandi</t>
  </si>
  <si>
    <t>Gólfbox</t>
  </si>
  <si>
    <t>Inntakspípa ø20 PEH</t>
  </si>
  <si>
    <t>Inntakspípa ø32 PEH</t>
  </si>
  <si>
    <t>Inntakspípa ø50 PEH</t>
  </si>
  <si>
    <t>Inntakspípa ø110 PEH</t>
  </si>
  <si>
    <t>4.1.3</t>
  </si>
  <si>
    <t>Borgöt og úrtök</t>
  </si>
  <si>
    <t>Göt í létta veggi að þvermáli 25mm eða stærri</t>
  </si>
  <si>
    <t>4.1.4</t>
  </si>
  <si>
    <t>Bruna-, reyk- og hljóðþéttingar</t>
  </si>
  <si>
    <t>Bruna og reykþéttingar í göt ˃ ø25 mm</t>
  </si>
  <si>
    <t>Hljóðþéttingar í göt</t>
  </si>
  <si>
    <t>Heild</t>
  </si>
  <si>
    <t>4.2.1</t>
  </si>
  <si>
    <t>Spennujöfnun og snertispennuvarnir</t>
  </si>
  <si>
    <t>Sökkulskaut</t>
  </si>
  <si>
    <t>4.2.2</t>
  </si>
  <si>
    <t>Heimtaug og vinnuheimtaug</t>
  </si>
  <si>
    <t>1x110 mm + 2x50mm plastpípur að lóðarmörkum</t>
  </si>
  <si>
    <t>Umsóknir um heimtaug</t>
  </si>
  <si>
    <t>Umsókn um vinnuheimtaug</t>
  </si>
  <si>
    <t>4.2.3</t>
  </si>
  <si>
    <t>Lágspennudreifiskápar</t>
  </si>
  <si>
    <t>Tafla A01 skv. Einlínumynd</t>
  </si>
  <si>
    <t>Tafla A02 skv. Einlínumynd</t>
  </si>
  <si>
    <t>Tafla A03 skv. Einlínumynd</t>
  </si>
  <si>
    <t>Tafla A04 skv. Einlínumynd</t>
  </si>
  <si>
    <t>Aflrofi 315A</t>
  </si>
  <si>
    <t>Aflrofi 125A</t>
  </si>
  <si>
    <t>Skilrofi 125A</t>
  </si>
  <si>
    <t>Skilrofi 63A</t>
  </si>
  <si>
    <t>Skilrofi 40A</t>
  </si>
  <si>
    <t>Lekaliði 4P 63/0,03A</t>
  </si>
  <si>
    <t>Lekaliði 4P 40/0,03A</t>
  </si>
  <si>
    <t xml:space="preserve">Sjálfvör 1P 10 - 16 A </t>
  </si>
  <si>
    <t xml:space="preserve">Sjálfvör 3P 16  A </t>
  </si>
  <si>
    <t xml:space="preserve">Sjálfvör 3P 25  A </t>
  </si>
  <si>
    <t xml:space="preserve">Sjálfvör 3P 32  A </t>
  </si>
  <si>
    <t xml:space="preserve">Sjálfvör 3P 40 - 63  A </t>
  </si>
  <si>
    <t xml:space="preserve">Lekaliðasjálfvör 2P 10 A </t>
  </si>
  <si>
    <t xml:space="preserve">Lekaliðasjálfvör 2P 13 A </t>
  </si>
  <si>
    <t xml:space="preserve">Lekaliðasjálfvör 2P 16 A </t>
  </si>
  <si>
    <t>Raðtengi L-N-P 4 mm2</t>
  </si>
  <si>
    <t>Raðtengi 6 mm2</t>
  </si>
  <si>
    <t>Raðtengi 25 mm2</t>
  </si>
  <si>
    <t>4.2.4</t>
  </si>
  <si>
    <t>Strengir</t>
  </si>
  <si>
    <t>3x1,5mm² plaststrengur</t>
  </si>
  <si>
    <t>3x2,5mm² plaststrengur</t>
  </si>
  <si>
    <t>5x1,5mm² plaststrengur</t>
  </si>
  <si>
    <t>5x2,5mm² plaststrengur</t>
  </si>
  <si>
    <t>5x6mm² koparstrengur</t>
  </si>
  <si>
    <t>5x10mm² koparstrengur</t>
  </si>
  <si>
    <t>5x25mm² koparstrengur</t>
  </si>
  <si>
    <t>Taugar 1,5 - 2,5mm2</t>
  </si>
  <si>
    <t>Taugar 6mm2</t>
  </si>
  <si>
    <t>Lampasnúra 5x1,5mm2</t>
  </si>
  <si>
    <t>Lampasnúra 3x1,5mm2</t>
  </si>
  <si>
    <t>16mm2 vír til spennujöfnunar</t>
  </si>
  <si>
    <t>5x2,5mm² jarðstrengur (fyrir útilýsingu)</t>
  </si>
  <si>
    <t>4.2.5</t>
  </si>
  <si>
    <t>Innlagnaefni</t>
  </si>
  <si>
    <t>Tenglar</t>
  </si>
  <si>
    <t>Tenglar IP44</t>
  </si>
  <si>
    <t>Tenglar tvöfaldir IP54 utanáliggjandi</t>
  </si>
  <si>
    <t>Tengill einfaldur utanáliggjandi</t>
  </si>
  <si>
    <t>Tengill tvöfaldur utanáliggjandi</t>
  </si>
  <si>
    <t>Tenglar 3ja fasa 16A</t>
  </si>
  <si>
    <t>Tenglar 3ja fasa 32A</t>
  </si>
  <si>
    <t>Þrýstirofar einfaldir</t>
  </si>
  <si>
    <t>Þrýstirofar tvöfaldir</t>
  </si>
  <si>
    <t>Rofi einfaldur</t>
  </si>
  <si>
    <t>Viðveruskynjarar í rofaefni</t>
  </si>
  <si>
    <t>Viðveruskynjarar í loft</t>
  </si>
  <si>
    <t>Tengi 2,5mm2</t>
  </si>
  <si>
    <t>4.2.6</t>
  </si>
  <si>
    <t>Ýmis búnaður</t>
  </si>
  <si>
    <t>Tenging tækja (vinnuliður)</t>
  </si>
  <si>
    <t>Tenging loftræstisamstæða (vinnuliður)</t>
  </si>
  <si>
    <t>Olíufilltir rafmagnsofnar 1000W</t>
  </si>
  <si>
    <t>4.3.1</t>
  </si>
  <si>
    <t>Innilýsingarkerfi</t>
  </si>
  <si>
    <t>L01a - Innfeldur hringlaga lampi  - ø320mm</t>
  </si>
  <si>
    <t>L01b - Innfeldur hringlaga lampi - ø320mm, UGR &lt; 19</t>
  </si>
  <si>
    <t>L02 - Innfelldur LED lampi  ø420mm</t>
  </si>
  <si>
    <t>L03 - Innfelldur LED lampi  ø520mm</t>
  </si>
  <si>
    <t>L04 - Hangandi lampi - deildum</t>
  </si>
  <si>
    <t>L05a - LED lengja í rimlalofti</t>
  </si>
  <si>
    <t>L05b - LED lengja í rimlalofti</t>
  </si>
  <si>
    <t>L06 - LED lengja í prófíl</t>
  </si>
  <si>
    <t xml:space="preserve">SP6 20W Dali aflgjafi </t>
  </si>
  <si>
    <t xml:space="preserve">SP6 50W Dali aflgjafi </t>
  </si>
  <si>
    <t xml:space="preserve">SP6 75W Dali aflgjafi </t>
  </si>
  <si>
    <t xml:space="preserve">SP6 150W Dali aflgjafi </t>
  </si>
  <si>
    <t>L07 - Kerfisloftalampi í eldhúsi 600x600mm</t>
  </si>
  <si>
    <t>L08 - Innfelldur lampi á salernum</t>
  </si>
  <si>
    <t>L09 - Utanáliggjandi lampi á skristofum</t>
  </si>
  <si>
    <t>L10 - Kerfisloftalampi 600x600mm</t>
  </si>
  <si>
    <t>L11 - Vegglampi í stigagangi með neyðarlýsingarbúnaði</t>
  </si>
  <si>
    <t>L12 - Innfelldur lampi á deildum</t>
  </si>
  <si>
    <t>L13 - Hangandi lampi - kaffistofa og bókasafn</t>
  </si>
  <si>
    <t>L14 - Utanáliggjandi iðnaðarlampi</t>
  </si>
  <si>
    <t>L15 - Utanáliggjandi LED borði beygjanlegur</t>
  </si>
  <si>
    <t>SP15 100W dali aflgjafi</t>
  </si>
  <si>
    <t>SP15 150W dali aflgjafi</t>
  </si>
  <si>
    <t>L16 - Speglalampi</t>
  </si>
  <si>
    <t>L17a - Kastarar</t>
  </si>
  <si>
    <t>L17b - kastarabraut með innátengjum og endalokum</t>
  </si>
  <si>
    <t>L17c - E27 gróðurhúsapera m. fattningu og innátengi</t>
  </si>
  <si>
    <t xml:space="preserve">L18 - Utanáliggjandi kúpull </t>
  </si>
  <si>
    <t>4.3.2</t>
  </si>
  <si>
    <t>Útilýsingakerfi</t>
  </si>
  <si>
    <t>LÚ1 - Ljósker á leiksvæði</t>
  </si>
  <si>
    <t>LÚ1a - Ljósker á bílastæði með tengli</t>
  </si>
  <si>
    <t>LÚ2 - Ljósker á bílastæði</t>
  </si>
  <si>
    <t>LÚ3 - Góbó kastari RGB</t>
  </si>
  <si>
    <t>LÚ4 - LED pollar</t>
  </si>
  <si>
    <t xml:space="preserve">LÚ6 - Utanáliggjandi veggljós </t>
  </si>
  <si>
    <t>LÚ7 - Innfellt veggljós í svalir</t>
  </si>
  <si>
    <t>6m stólpi (5m frá jörðu)</t>
  </si>
  <si>
    <t>9,5m stólpi (8m frá jörðu)</t>
  </si>
  <si>
    <t>4.3.3</t>
  </si>
  <si>
    <t>Neyðarlýsing</t>
  </si>
  <si>
    <t>NL1 - Innfelld neyðarljós</t>
  </si>
  <si>
    <t>NL1 - Utanáliggjandi neyðarljós</t>
  </si>
  <si>
    <t>ÚT1 - ÚT/Exit ljós innfellt/hangandi</t>
  </si>
  <si>
    <t>ÚT2 - ÚT/Exit ljós utanáliggjandi</t>
  </si>
  <si>
    <t>4.4.1</t>
  </si>
  <si>
    <t>DALI búnaður</t>
  </si>
  <si>
    <t>4.4.1.1</t>
  </si>
  <si>
    <t>DALI router</t>
  </si>
  <si>
    <t>DALI/DMX router</t>
  </si>
  <si>
    <t>4.4.1.2</t>
  </si>
  <si>
    <t>DALI  inngangseining fyrir þrýstirofa</t>
  </si>
  <si>
    <t>4.4.1.3</t>
  </si>
  <si>
    <t>Stjórnskjár</t>
  </si>
  <si>
    <t xml:space="preserve">4.4.1.4 </t>
  </si>
  <si>
    <t>Netskiptir</t>
  </si>
  <si>
    <t xml:space="preserve"> 4.4.2</t>
  </si>
  <si>
    <t>Deilihönnun</t>
  </si>
  <si>
    <t>4.4.3</t>
  </si>
  <si>
    <t>Forritun</t>
  </si>
  <si>
    <t>4.4.4</t>
  </si>
  <si>
    <t>Prófanir</t>
  </si>
  <si>
    <t>4.5.1</t>
  </si>
  <si>
    <t>Fjarskiptakerfi</t>
  </si>
  <si>
    <t>Fjarskiptakskápur 19" HxBxD = 2000x600x600mm</t>
  </si>
  <si>
    <t>Krosstengibretti 24 port</t>
  </si>
  <si>
    <t>Gagnatenglar einfaldir</t>
  </si>
  <si>
    <t>Gagnatenglar tvöfaldir</t>
  </si>
  <si>
    <t>Strengur Cat6e UTP</t>
  </si>
  <si>
    <t>4.6.1</t>
  </si>
  <si>
    <t>Innbrotaviðvörunar- aðgangs- og öryggismyndavélakerfi</t>
  </si>
  <si>
    <t>Strengir í aðgangskerfi CAT6 UTP</t>
  </si>
  <si>
    <t>Strengir í innbrotakerfi 2x2x0,5mm2</t>
  </si>
  <si>
    <t>4.7.1</t>
  </si>
  <si>
    <t>Brunaviðvörunarkerfi búnaður</t>
  </si>
  <si>
    <t>Stjórnstöð brunaviðvörunarkerfis</t>
  </si>
  <si>
    <t>Undirstöð brunaviðvörunarkerfis</t>
  </si>
  <si>
    <t>Reykskynjarar - optískir</t>
  </si>
  <si>
    <t xml:space="preserve">Hitaskynjarar </t>
  </si>
  <si>
    <t>Stokkaskynjarar</t>
  </si>
  <si>
    <t>Vistfangseiningar</t>
  </si>
  <si>
    <t>Bjöllur/sírenur</t>
  </si>
  <si>
    <t>Handboðar</t>
  </si>
  <si>
    <t>Brunastrengur 2x2x0,8</t>
  </si>
  <si>
    <t>Yfirlits- og kerfismyndir</t>
  </si>
  <si>
    <t>KAFLI  4 - FÆRIST Á TILBOÐSBLAÐ:</t>
  </si>
  <si>
    <t>Salernisrúlluhaldarar</t>
  </si>
  <si>
    <t>Yfirborðsfrágangur KLT</t>
  </si>
  <si>
    <t>Stuðningsslá í sturtu</t>
  </si>
  <si>
    <t>Armstoðir við salerni</t>
  </si>
  <si>
    <t>Hljóðísogseinangrun í loft - 75 mm þykk</t>
  </si>
  <si>
    <t>Hljóðísogseinangrun í loft - 100 mm</t>
  </si>
  <si>
    <t>Hljóðísogseinangrun í loft - 75 mm</t>
  </si>
  <si>
    <t>Hljóðísogseinangrun í loft - 50 mm þykk</t>
  </si>
  <si>
    <t>Frystiklefi í eldhúsi</t>
  </si>
  <si>
    <t>Kæliklefi í eldhúsi</t>
  </si>
  <si>
    <t>Felliveggur - Efri hæð</t>
  </si>
  <si>
    <t>Felliveggur - Neðri hæð</t>
  </si>
  <si>
    <t>6.2.6</t>
  </si>
  <si>
    <t>Vegghengdur salernisbursti</t>
  </si>
  <si>
    <t>Skápar hvíldarrými a,b,c &amp; d</t>
  </si>
  <si>
    <t>Skápar í heimarými E og F</t>
  </si>
  <si>
    <t>Skápar í vinnuaðstöðu kennara</t>
  </si>
  <si>
    <t>Skápar á leikskólastjórnendur</t>
  </si>
  <si>
    <t>Skóhilla í anddyri A</t>
  </si>
  <si>
    <t>IR-41</t>
  </si>
  <si>
    <t>IR-40</t>
  </si>
  <si>
    <t>IR-42</t>
  </si>
  <si>
    <t>Skóhilla í anddyri D</t>
  </si>
  <si>
    <t>Skóhilla í anddyri E</t>
  </si>
  <si>
    <t>Bekkur í anddyri D</t>
  </si>
  <si>
    <t>Skóhilla í anddyri B</t>
  </si>
  <si>
    <t>IR-43</t>
  </si>
  <si>
    <t>IR-44</t>
  </si>
  <si>
    <t>IR-45</t>
  </si>
  <si>
    <t>IR-46</t>
  </si>
  <si>
    <t>IR-47</t>
  </si>
  <si>
    <t>IR-48</t>
  </si>
  <si>
    <t>IR-49</t>
  </si>
  <si>
    <t>IR-50</t>
  </si>
  <si>
    <t>Salerni barna A &amp; B</t>
  </si>
  <si>
    <t>Sérkennslurými A &amp; B (speglun)</t>
  </si>
  <si>
    <t>Salerni barna C &amp; D</t>
  </si>
  <si>
    <t>Innrétting á salerni barna C &amp; D</t>
  </si>
  <si>
    <t>Innrétting á salerni barna E &amp; F</t>
  </si>
  <si>
    <t>Hilla á salerni barna E &amp; F</t>
  </si>
  <si>
    <t>Innrétting þvottahúsi</t>
  </si>
  <si>
    <t>Innrétting ræsting 1. hæð</t>
  </si>
  <si>
    <t>Skápur undir stiga ræsting</t>
  </si>
  <si>
    <t>Innrétting ræsting 2. hæð</t>
  </si>
  <si>
    <t>Skápar í hvíldarrými E og F (speglun)</t>
  </si>
  <si>
    <t>Eldhús í heimarýmum E &amp; F (speglun)</t>
  </si>
  <si>
    <t>Eldhús í listasmiðju (speglun)</t>
  </si>
  <si>
    <t>Eldhús kaffistofa starfsmanna</t>
  </si>
  <si>
    <t>IR-51</t>
  </si>
  <si>
    <t>IR-52</t>
  </si>
  <si>
    <t>IR-53</t>
  </si>
  <si>
    <t>IR-54</t>
  </si>
  <si>
    <t>IR-55</t>
  </si>
  <si>
    <t>IR-56</t>
  </si>
  <si>
    <t>IR-57</t>
  </si>
  <si>
    <t>IR-58</t>
  </si>
  <si>
    <t>IR-59</t>
  </si>
  <si>
    <t>IR-60</t>
  </si>
  <si>
    <t>Hillur gróðurhús</t>
  </si>
  <si>
    <t>Innrétting bókasafni</t>
  </si>
  <si>
    <t>Munaskápar í fataherbergi 2. hæð</t>
  </si>
  <si>
    <t>Bekkur í fataherbergi 2. hæð</t>
  </si>
  <si>
    <t>Bekkur í heimarými C</t>
  </si>
  <si>
    <t>Bekkur í heimarými B</t>
  </si>
  <si>
    <t>Bekkur í heimarými A</t>
  </si>
  <si>
    <t>Bekkur í heimarými D</t>
  </si>
  <si>
    <t>Bekkur í heimarými E</t>
  </si>
  <si>
    <t>Bekkur í heimarými F</t>
  </si>
  <si>
    <t>Pallur í fjölnota sal</t>
  </si>
  <si>
    <t>Básar salerni barna A &amp; B</t>
  </si>
  <si>
    <t>Básar salerni barna C &amp; D</t>
  </si>
  <si>
    <t>Básar salerni barna E &amp; F</t>
  </si>
  <si>
    <t>Þurrkrými B</t>
  </si>
  <si>
    <t>Þurrkrými A</t>
  </si>
  <si>
    <t>Þurrkrými A &amp; B</t>
  </si>
  <si>
    <t>Skóhillur í anddyri C</t>
  </si>
  <si>
    <t>Eldhús í heimarýmum A, &amp; C eins B &amp; D speglun</t>
  </si>
  <si>
    <t>Fatarými á gangi</t>
  </si>
  <si>
    <t>1</t>
  </si>
  <si>
    <t>Aðstaða og jarðvinna</t>
  </si>
  <si>
    <t>1.1</t>
  </si>
  <si>
    <t>Aðstaða</t>
  </si>
  <si>
    <t>1.1.1</t>
  </si>
  <si>
    <t>Uppsetning, rekstur vinnustaðar og lokafrágangur</t>
  </si>
  <si>
    <t>1.1.2</t>
  </si>
  <si>
    <t>1.1.3</t>
  </si>
  <si>
    <t>Girðingar</t>
  </si>
  <si>
    <t>a) Girðing</t>
  </si>
  <si>
    <t>b) Gönguhlið</t>
  </si>
  <si>
    <t>c) Aksturshlið</t>
  </si>
  <si>
    <t>Kafli 1.1 - Samtals:</t>
  </si>
  <si>
    <t>1.2</t>
  </si>
  <si>
    <t>Umhverfisvottun</t>
  </si>
  <si>
    <t>1.2.1</t>
  </si>
  <si>
    <t>Svansvottun (innifalið í öðrum liðum)</t>
  </si>
  <si>
    <t>Kafli 1.2 - Samtals:</t>
  </si>
  <si>
    <t>1.3</t>
  </si>
  <si>
    <t>Mælingar (innifalið í öðrum liðum)</t>
  </si>
  <si>
    <t>Kafli 1.3 - Samtals:</t>
  </si>
  <si>
    <t>1.4</t>
  </si>
  <si>
    <t>1.4.1</t>
  </si>
  <si>
    <t>Gröftur</t>
  </si>
  <si>
    <t>a) Uppgrafið efni sem er endurnýtt í landmótun á staðnum</t>
  </si>
  <si>
    <t>b) Uppgrafið efni sem er flutt brott</t>
  </si>
  <si>
    <t>1.4.2</t>
  </si>
  <si>
    <t>Klapparskeringar (ekki tilboðsliður)</t>
  </si>
  <si>
    <t>1.4.3</t>
  </si>
  <si>
    <t>Fyllingar</t>
  </si>
  <si>
    <t>1.4.3.1</t>
  </si>
  <si>
    <t>Fyllingar undir steypt mannvirki og inn í húsgrunn og að sökklum</t>
  </si>
  <si>
    <t>a) Fyllingar</t>
  </si>
  <si>
    <t>b) Þjöppunarpróf</t>
  </si>
  <si>
    <t>1.4.3.2</t>
  </si>
  <si>
    <t>Fyllingar undir yfirborðsfrágang landmótunar</t>
  </si>
  <si>
    <t>a) Burðarlag undir malbik</t>
  </si>
  <si>
    <t>b) Fyllingar undir ecoraster</t>
  </si>
  <si>
    <t>c) Fyllingar undir gervigras</t>
  </si>
  <si>
    <t>d)Fyllingar undir playtop fallvarnarefni</t>
  </si>
  <si>
    <t>e)Fyllingar undir hellulagnir</t>
  </si>
  <si>
    <t>f)Fyllingar undir sandkassasvæði</t>
  </si>
  <si>
    <t>g)Fyllingar undir tröppur</t>
  </si>
  <si>
    <t xml:space="preserve">h)Fyllingar undir annað, s.s. grjót, kantsteina, gróðurkassa o.fl </t>
  </si>
  <si>
    <t>1.4.4</t>
  </si>
  <si>
    <t>Jarðvinna vegna lagna</t>
  </si>
  <si>
    <t>1.4.4.1</t>
  </si>
  <si>
    <t>Siturbeð fyrir regnvatn</t>
  </si>
  <si>
    <t>1.4.4.2</t>
  </si>
  <si>
    <t>Lagnaskurðir</t>
  </si>
  <si>
    <t>a) Lagnaskurðir 0-1,2 dýpt</t>
  </si>
  <si>
    <t>b) Lagnaskurðir 1,2-2,0 m dýpt</t>
  </si>
  <si>
    <t>c) Frágangur drenlagna</t>
  </si>
  <si>
    <t>d) Gröftur fyrir og frágangur við brunna</t>
  </si>
  <si>
    <t>e) Gröftur fyrir fitugildru</t>
  </si>
  <si>
    <t>1.4.4.3</t>
  </si>
  <si>
    <t xml:space="preserve">Skurður fyrir jarðstrengi eða pípur </t>
  </si>
  <si>
    <t>1.4.4.4</t>
  </si>
  <si>
    <t>Mæla, reisa og grafa holur fyrir ljósastólpa</t>
  </si>
  <si>
    <t>a) 6m stólpar</t>
  </si>
  <si>
    <t>b) 9m stólpar</t>
  </si>
  <si>
    <t>Kafli 1.4 - Samtals:</t>
  </si>
  <si>
    <t>KAFLI  1 - FÆRIST Á TILBOÐSBLAÐ:</t>
  </si>
  <si>
    <t>2</t>
  </si>
  <si>
    <t>2.1</t>
  </si>
  <si>
    <t>Steypumót</t>
  </si>
  <si>
    <t>2.1.2</t>
  </si>
  <si>
    <t>Undirstöðumót</t>
  </si>
  <si>
    <t>2.1.2.1</t>
  </si>
  <si>
    <t>- Áferðakrafa M1, Beinir fletir</t>
  </si>
  <si>
    <r>
      <t>m</t>
    </r>
    <r>
      <rPr>
        <vertAlign val="superscript"/>
        <sz val="11"/>
        <color theme="1" tint="0.249977111117893"/>
        <rFont val="Calibri"/>
        <family val="2"/>
        <scheme val="minor"/>
      </rPr>
      <t>2</t>
    </r>
  </si>
  <si>
    <t>2.1.2.2</t>
  </si>
  <si>
    <t>- Áferðakrafa M1, Bognir fletir</t>
  </si>
  <si>
    <t>2.1.3</t>
  </si>
  <si>
    <t>Veggjamót</t>
  </si>
  <si>
    <t>2.1.3.1</t>
  </si>
  <si>
    <t>2.1.3.2</t>
  </si>
  <si>
    <t>- Áferðakrafa M2, Beinir fletir</t>
  </si>
  <si>
    <t>2.1.3.3</t>
  </si>
  <si>
    <t>- Áferðakrafa M3, Beinir fletir</t>
  </si>
  <si>
    <t>2.1.4</t>
  </si>
  <si>
    <t>Kantmót</t>
  </si>
  <si>
    <t>2.1.4.1</t>
  </si>
  <si>
    <t>- Áferðakrafa M2</t>
  </si>
  <si>
    <t>2.1.5</t>
  </si>
  <si>
    <t>2.1.5.1</t>
  </si>
  <si>
    <t>2.2</t>
  </si>
  <si>
    <t>Járnbending</t>
  </si>
  <si>
    <t>2.2.1</t>
  </si>
  <si>
    <t>Bendistál</t>
  </si>
  <si>
    <t>2.2.1.1</t>
  </si>
  <si>
    <t>Bendistál, K8-K25</t>
  </si>
  <si>
    <t>kg</t>
  </si>
  <si>
    <t>Kafli 2.2 - Samtals:</t>
  </si>
  <si>
    <t>2.3</t>
  </si>
  <si>
    <t>Steinsteypa</t>
  </si>
  <si>
    <t>2.3.1</t>
  </si>
  <si>
    <t>Steypa nr. 1: C25/30:XC1-25</t>
  </si>
  <si>
    <r>
      <t>m</t>
    </r>
    <r>
      <rPr>
        <vertAlign val="superscript"/>
        <sz val="11"/>
        <color theme="1" tint="0.249977111117893"/>
        <rFont val="Calibri"/>
        <family val="2"/>
        <scheme val="minor"/>
      </rPr>
      <t>3</t>
    </r>
  </si>
  <si>
    <t>2.3.2</t>
  </si>
  <si>
    <t>Steypa nr. 2: C20/25:XC1-25</t>
  </si>
  <si>
    <t>2.3.3</t>
  </si>
  <si>
    <t>Steypa nr. 3: C25/30:XF1/XC4-25</t>
  </si>
  <si>
    <t>2.3.4</t>
  </si>
  <si>
    <t>Steypa nr. 4: C35/45:XF3/XC4-25</t>
  </si>
  <si>
    <t>2.3.5</t>
  </si>
  <si>
    <t>Rörasladdað yfirborð (F1)</t>
  </si>
  <si>
    <t>2.3.6</t>
  </si>
  <si>
    <t>Sléttað og glattað yfirborð (F2)</t>
  </si>
  <si>
    <t>2.3.7</t>
  </si>
  <si>
    <t>Vélslípað yfirborð (F3)</t>
  </si>
  <si>
    <t>Kafli 2.3 - Samtals:</t>
  </si>
  <si>
    <t>2.4</t>
  </si>
  <si>
    <t>Forsteyptar einingar</t>
  </si>
  <si>
    <t>2.4.1</t>
  </si>
  <si>
    <t>Sökklar með forsteyptum einingum</t>
  </si>
  <si>
    <t>2.4.1.1</t>
  </si>
  <si>
    <t>-Sökklar einangraðir, beinir</t>
  </si>
  <si>
    <t>2.4.1.2</t>
  </si>
  <si>
    <t>-Sökklar einangraðir, beinir, hækkaðir kantar</t>
  </si>
  <si>
    <t>2.4.1.3</t>
  </si>
  <si>
    <t>-Sökklar, einangraðir, bognir</t>
  </si>
  <si>
    <t>2.4.1.4</t>
  </si>
  <si>
    <t>-Sökklar, einangraðir, bognir, hækkaðir kantar</t>
  </si>
  <si>
    <t>2.4.1.5</t>
  </si>
  <si>
    <t>-Sökklar einangraðir, beinir (hús á lóð)</t>
  </si>
  <si>
    <t>2.4.1.6</t>
  </si>
  <si>
    <t>-Sökklar, óeinangraðir, beinir (hús á lóð)</t>
  </si>
  <si>
    <t>2.4.1.7</t>
  </si>
  <si>
    <t>-Sökklar, óeinangraðir, beinir</t>
  </si>
  <si>
    <t>2.4.1.8</t>
  </si>
  <si>
    <t>-Sökklar, óeinangraðir, bognir</t>
  </si>
  <si>
    <t>Kafli 2.4 - Samtals:</t>
  </si>
  <si>
    <t>2.5</t>
  </si>
  <si>
    <t>Einangrun</t>
  </si>
  <si>
    <t>2.5.1</t>
  </si>
  <si>
    <t>2.5.1.1</t>
  </si>
  <si>
    <t>- Einangrun undir plötu</t>
  </si>
  <si>
    <t>2.5.1.2</t>
  </si>
  <si>
    <t>2.5.1.3</t>
  </si>
  <si>
    <t>Kafli 2.5 - Samtals:</t>
  </si>
  <si>
    <t>2.6</t>
  </si>
  <si>
    <t>Timburvirki</t>
  </si>
  <si>
    <t>2.6.1</t>
  </si>
  <si>
    <t>KLT-einingar</t>
  </si>
  <si>
    <t>2.6.1.1</t>
  </si>
  <si>
    <t>- KLT veggeiningar 120mm  (L/C5s)</t>
  </si>
  <si>
    <t>Útveggir, almennt</t>
  </si>
  <si>
    <t>2.6.1.2</t>
  </si>
  <si>
    <t>Útveggir, sýnilegt yfirborð að innanverðu.</t>
  </si>
  <si>
    <t>2.6.1.3</t>
  </si>
  <si>
    <t>- KLT veggeiningar 200mm  (C5s)</t>
  </si>
  <si>
    <t>Innveggir, almennt</t>
  </si>
  <si>
    <t>2.6.1.4</t>
  </si>
  <si>
    <t>Innveggir, sýnilegt yfirborð öðrum megin</t>
  </si>
  <si>
    <t>2.6.1.5</t>
  </si>
  <si>
    <t>Innveggir, sýnilegt yfirborð báðum megin</t>
  </si>
  <si>
    <t>- KLT veggeiningar 100mm  (L/C5s)</t>
  </si>
  <si>
    <t>Veggir húsa á lóð</t>
  </si>
  <si>
    <t>2.6.1.6</t>
  </si>
  <si>
    <t>Innveggir, almment</t>
  </si>
  <si>
    <t>2.6.1.7</t>
  </si>
  <si>
    <t>- KLT milligólf 240mm  (L/C7s-2)</t>
  </si>
  <si>
    <t>2.6.1.8</t>
  </si>
  <si>
    <t>- KLT þakplata 180mm  (L/C5s)</t>
  </si>
  <si>
    <t>2.6.1.9</t>
  </si>
  <si>
    <t>- KLT þakplata 100mm (L/C3s)</t>
  </si>
  <si>
    <t>2.6.1.10</t>
  </si>
  <si>
    <t>- KLT þakplata/kantar hjá þakgluggum, 80mm (L/C3s)</t>
  </si>
  <si>
    <t>2.6.1.11</t>
  </si>
  <si>
    <t>- KLT-biti H x B 1000 mm x 120 mm</t>
  </si>
  <si>
    <t>2.6.1.12</t>
  </si>
  <si>
    <t>- KLT-biti H x B 950 mm x 120 mm</t>
  </si>
  <si>
    <t>2.6.1.13</t>
  </si>
  <si>
    <t>- KLT-biti H x B 132 mm x 120 mm</t>
  </si>
  <si>
    <t>2.6.1.14</t>
  </si>
  <si>
    <t>- KLT-biti H x B 216 mm x 120 mm</t>
  </si>
  <si>
    <t>2.6.1.15</t>
  </si>
  <si>
    <t>- KLT-biti H x B 1450 mm x 120 mm</t>
  </si>
  <si>
    <t>2.6.1.16</t>
  </si>
  <si>
    <t>- KLT-biti H x B 540 mm x 120 mm</t>
  </si>
  <si>
    <t>2.6.2</t>
  </si>
  <si>
    <t>Límtre - Bognir Veggir</t>
  </si>
  <si>
    <t>2.6.2.1</t>
  </si>
  <si>
    <t>-Bognir veggir með ytri radíus 2,3 m</t>
  </si>
  <si>
    <t>Sýnilegt yfirborð að innanverðu</t>
  </si>
  <si>
    <t>2.6.2.2</t>
  </si>
  <si>
    <t>-Bognir veggir með ytri radíus 1,0 m</t>
  </si>
  <si>
    <t>2.6.2.3</t>
  </si>
  <si>
    <t>Sýnilegt yfirborð beggja vegna.</t>
  </si>
  <si>
    <t>2.6.3</t>
  </si>
  <si>
    <t>Límtré - Bitar</t>
  </si>
  <si>
    <t>2.6.3.1</t>
  </si>
  <si>
    <t>- Límtrésbiti H x B 216 mm x 210 mm</t>
  </si>
  <si>
    <t>2.6.3.2</t>
  </si>
  <si>
    <t>- Límtrésbiti H x B 405 mm x 160 mm</t>
  </si>
  <si>
    <t>2.6.3.3</t>
  </si>
  <si>
    <t>- Límtrésbiti H x B 405 mm x 185 mm</t>
  </si>
  <si>
    <t>2.6.3.4</t>
  </si>
  <si>
    <t>- Límtrésbiti H x B 405 mm x 210 mm</t>
  </si>
  <si>
    <t>2.6.3.5</t>
  </si>
  <si>
    <t>- Límtrésbiti H x B 450 mm x 160 mm</t>
  </si>
  <si>
    <t>2.6.3.6</t>
  </si>
  <si>
    <t>- Límtrésbiti H x B 500 mm x 140 mm</t>
  </si>
  <si>
    <t>2.6.3.7</t>
  </si>
  <si>
    <t>- Límtrésbiti H x B 540 mm x 140 mm</t>
  </si>
  <si>
    <t>2.6.3.8</t>
  </si>
  <si>
    <t>- Límtrésbiti H x B 540 mm x 185 mm</t>
  </si>
  <si>
    <t>2.6.3.9</t>
  </si>
  <si>
    <t>- Límtrésbiti H x B 540 mm x 210 mm</t>
  </si>
  <si>
    <t>2.6.3.10</t>
  </si>
  <si>
    <t>- Límtrésbiti H x B 540 mm x 280 mm</t>
  </si>
  <si>
    <t>2.6.3.11</t>
  </si>
  <si>
    <t>- Límtrésbiti H x B 600 mm x 210 mm</t>
  </si>
  <si>
    <t>2.6.3.12</t>
  </si>
  <si>
    <t>- Límtrésbiti H x B 1305 mm x 140 mm</t>
  </si>
  <si>
    <t>2.6.3.13</t>
  </si>
  <si>
    <t>- Límtrésbiti H x B 320 mm x 140 mm</t>
  </si>
  <si>
    <t>2.6.3.14</t>
  </si>
  <si>
    <t>- Límtrésbiti H x B 950 mm x 160 mm</t>
  </si>
  <si>
    <t>2.6.3.15</t>
  </si>
  <si>
    <t>- Límtrésbiti H x B 360 mm x 210 mm</t>
  </si>
  <si>
    <t>2.6.3.16</t>
  </si>
  <si>
    <t>- Límtré, bognir þakkantar</t>
  </si>
  <si>
    <t>2.6.4</t>
  </si>
  <si>
    <t>2.6.4.1</t>
  </si>
  <si>
    <t>2.6.4.2</t>
  </si>
  <si>
    <t>- Úrtök fyrir R/Tdósir í veggi Ø68 mm</t>
  </si>
  <si>
    <t>2.6.4.3</t>
  </si>
  <si>
    <t>- Úrtök fyrir veggdósir í veggi Ø49 mm</t>
  </si>
  <si>
    <t>2.6.4.4</t>
  </si>
  <si>
    <t>- Innfelld Ø25 mm lögn fyrir rör/barka í veggi</t>
  </si>
  <si>
    <t>Kafli 2.6 - Samtals:</t>
  </si>
  <si>
    <t>2.7</t>
  </si>
  <si>
    <t>Stálvirki</t>
  </si>
  <si>
    <t>2.7.1</t>
  </si>
  <si>
    <t>Stálsúlur</t>
  </si>
  <si>
    <t>Kafli 2.7 - Samtals:</t>
  </si>
  <si>
    <t>KAFLI  2 - FÆRIST Á TILBOÐSBLAÐ:</t>
  </si>
  <si>
    <t>Handlisti við stiga og stoðveggi</t>
  </si>
  <si>
    <t>Handlisti við skábraut</t>
  </si>
  <si>
    <t>Gólfdúkur</t>
  </si>
  <si>
    <t>Handrið og handlistar</t>
  </si>
  <si>
    <t>Felliveggir</t>
  </si>
  <si>
    <t>Búnaður á salerni</t>
  </si>
  <si>
    <t>Frysti og kælieiningar í eldhúsi</t>
  </si>
  <si>
    <t>Fellistigi og eldvarnartjald</t>
  </si>
  <si>
    <t>Gólfflísar</t>
  </si>
  <si>
    <t>Hellur í gróðurhúsi og í vagnageymslu</t>
  </si>
  <si>
    <t>Gólfristar yfir ofnagryfjum</t>
  </si>
  <si>
    <t>Sjá magntöku lagna</t>
  </si>
  <si>
    <t xml:space="preserve">Einangrun </t>
  </si>
  <si>
    <t>Yfirlagsplata</t>
  </si>
  <si>
    <t>7.1.2</t>
  </si>
  <si>
    <t>Frágangur útveggja</t>
  </si>
  <si>
    <t>7.1.3</t>
  </si>
  <si>
    <t>Ytra undirkerfi</t>
  </si>
  <si>
    <t>7.1.6</t>
  </si>
  <si>
    <t>7.1.8</t>
  </si>
  <si>
    <t>7.1.9</t>
  </si>
  <si>
    <t>7.1.10</t>
  </si>
  <si>
    <t>7.1.11</t>
  </si>
  <si>
    <t>Frágangur álklæðningar við jörðu</t>
  </si>
  <si>
    <t>Magntala innifalin í klæðningu</t>
  </si>
  <si>
    <t>Flasningar í efri brún glugga</t>
  </si>
  <si>
    <t>Frágangur í neðri brún glugga</t>
  </si>
  <si>
    <t>Áláfellur og vatnsbretti</t>
  </si>
  <si>
    <t>7.2.6</t>
  </si>
  <si>
    <t>7.2.5</t>
  </si>
  <si>
    <t>7.2.1</t>
  </si>
  <si>
    <t>7.2.2</t>
  </si>
  <si>
    <t>Torfþak</t>
  </si>
  <si>
    <t>Frágangur þaks undir torf og timburpall á þaksvölum</t>
  </si>
  <si>
    <t>Viðarpallur á þaksvölum</t>
  </si>
  <si>
    <t>Veggur í beði á svölum</t>
  </si>
  <si>
    <t>7.2.8</t>
  </si>
  <si>
    <t>Hallandi þök</t>
  </si>
  <si>
    <t>Stuðningskantur fyrir torf á hallandi þökum</t>
  </si>
  <si>
    <t>Magntölur innifaldar 7.2.2</t>
  </si>
  <si>
    <t>Sylodyn NC í skilum milli veggja og á milli platna</t>
  </si>
  <si>
    <t>2.6.5.5</t>
  </si>
  <si>
    <t>Sylodyn NF, breidd 120 mm, eða sambærilegt</t>
  </si>
  <si>
    <t>2.6.5.4</t>
  </si>
  <si>
    <t>Sylodyn ND, breidd 120 mm, eða sambærilegt</t>
  </si>
  <si>
    <t>2.6.5.3</t>
  </si>
  <si>
    <t>Sylodyn NC, breidd 120 mm, eða sambærilegt</t>
  </si>
  <si>
    <t>2.6.5.2</t>
  </si>
  <si>
    <t>Sylodyn NC, breidd 100 mm, eða sambærilegt</t>
  </si>
  <si>
    <t>2.6.5.1</t>
  </si>
  <si>
    <t>2.6.5</t>
  </si>
  <si>
    <t>- Einangrun utan á sökkla, bogin</t>
  </si>
  <si>
    <t>2.5.1.5</t>
  </si>
  <si>
    <t>- Einangrun utan á sökkla, bein</t>
  </si>
  <si>
    <t>2.5.1.4</t>
  </si>
  <si>
    <t>- Einangrun innan á sökkla, bogin</t>
  </si>
  <si>
    <t>- Einangrun innan á sökkla, bein</t>
  </si>
  <si>
    <t>Uppfært 13.04.2022</t>
  </si>
  <si>
    <t>Úrtök og göt - Uppfært 20. apríl 2022</t>
  </si>
  <si>
    <t>- Úrtök í sökkulveggi  &lt; 0,2m2</t>
  </si>
  <si>
    <t>2.1.5.2</t>
  </si>
  <si>
    <t>- Úrtök í botnplötu &lt; 0,2m2</t>
  </si>
  <si>
    <t>Einangrun að jörðu - Uppfært 20. apríl 2022</t>
  </si>
  <si>
    <r>
      <t>EPS 100 mm, rúmþyngd a.m.k. 24 kg/m</t>
    </r>
    <r>
      <rPr>
        <vertAlign val="superscript"/>
        <sz val="11"/>
        <color rgb="FFFF0000"/>
        <rFont val="Calibri"/>
        <family val="2"/>
        <scheme val="minor"/>
      </rPr>
      <t>3</t>
    </r>
  </si>
  <si>
    <r>
      <t>m</t>
    </r>
    <r>
      <rPr>
        <vertAlign val="superscript"/>
        <sz val="11"/>
        <color rgb="FFFF0000"/>
        <rFont val="Calibri"/>
        <family val="2"/>
        <scheme val="minor"/>
      </rPr>
      <t>2</t>
    </r>
  </si>
  <si>
    <r>
      <t>EPS 50 mm, rúmþyngd a.m.k. 24 kg/m</t>
    </r>
    <r>
      <rPr>
        <vertAlign val="superscript"/>
        <sz val="11"/>
        <color rgb="FFFF0000"/>
        <rFont val="Calibri"/>
        <family val="2"/>
        <scheme val="minor"/>
      </rPr>
      <t>3</t>
    </r>
  </si>
  <si>
    <r>
      <t>Steinull 100 mm, rúmþyngd a.m.k. 125 kg/m</t>
    </r>
    <r>
      <rPr>
        <vertAlign val="superscript"/>
        <sz val="11"/>
        <color rgb="FFFF0000"/>
        <rFont val="Calibri"/>
        <family val="2"/>
        <scheme val="minor"/>
      </rPr>
      <t>3</t>
    </r>
  </si>
  <si>
    <t>Göt í einingar - Uppfært 20. apríl 2022</t>
  </si>
  <si>
    <r>
      <t>- Göt í veggi &lt; 0,2 m</t>
    </r>
    <r>
      <rPr>
        <vertAlign val="superscript"/>
        <sz val="11"/>
        <color rgb="FFFF0000"/>
        <rFont val="Calibri"/>
        <family val="2"/>
        <scheme val="minor"/>
      </rPr>
      <t>2</t>
    </r>
  </si>
  <si>
    <r>
      <t>- Göt í veggi, 0,2 m</t>
    </r>
    <r>
      <rPr>
        <vertAlign val="superscript"/>
        <sz val="11"/>
        <color rgb="FFFF0000"/>
        <rFont val="Calibri"/>
        <family val="2"/>
        <scheme val="minor"/>
      </rPr>
      <t>2</t>
    </r>
    <r>
      <rPr>
        <sz val="11"/>
        <color rgb="FFFF0000"/>
        <rFont val="Calibri"/>
        <family val="2"/>
        <scheme val="minor"/>
      </rPr>
      <t xml:space="preserve"> &lt; flatarmál &lt; 0,5 m</t>
    </r>
    <r>
      <rPr>
        <vertAlign val="superscript"/>
        <sz val="11"/>
        <color rgb="FFFF0000"/>
        <rFont val="Calibri"/>
        <family val="2"/>
        <scheme val="minor"/>
      </rPr>
      <t>2</t>
    </r>
  </si>
  <si>
    <r>
      <t>- Göt í veggi &gt; 0,5 m</t>
    </r>
    <r>
      <rPr>
        <vertAlign val="superscript"/>
        <sz val="11"/>
        <color rgb="FFFF0000"/>
        <rFont val="Calibri"/>
        <family val="2"/>
        <scheme val="minor"/>
      </rPr>
      <t>2</t>
    </r>
  </si>
  <si>
    <t>- Raufar breidd 100-300 mm, dýpt 50-100 mm</t>
  </si>
  <si>
    <t>2.6.4.5</t>
  </si>
  <si>
    <t>- Raufar breidd 300-500 mm, dýpt 50-100 mm</t>
  </si>
  <si>
    <t>2.6.4.6</t>
  </si>
  <si>
    <t>2.6.4.7</t>
  </si>
  <si>
    <t>2.6.4.8</t>
  </si>
  <si>
    <t>Fjaðrandi hljóðvistarborðar - Uppfært 20. apríl 2022</t>
  </si>
  <si>
    <t>Uppfært 20.04.2022</t>
  </si>
  <si>
    <t>Z</t>
  </si>
  <si>
    <t>Hringekja</t>
  </si>
  <si>
    <t>J2404 (Proludic-Garðyrkjan)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</si>
</sst>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 &quot;kr.&quot;_-;\-* #,##0\ &quot;kr.&quot;_-;_-* &quot;-&quot;??\ &quot;kr.&quot;_-;_-@_-"/>
    <numFmt numFmtId="165" formatCode="#,##0.0"/>
    <numFmt numFmtId="166" formatCode="0."/>
    <numFmt numFmtId="167" formatCode="#,##0\ &quot;kr&quot;"/>
    <numFmt numFmtId="168" formatCode="0.0"/>
  </numFmts>
  <fonts count="56" x14ac:knownFonts="1">
    <font>
      <sz val="11"/>
      <color theme="1"/>
      <name val="Calibri"/>
      <family val="2"/>
      <scheme val="minor"/>
    </font>
    <font>
      <sz val="10"/>
      <name val="Arial"/>
      <family val="2"/>
    </font>
    <font>
      <sz val="11"/>
      <color theme="1" tint="0.249977111117893"/>
      <name val="Calibri"/>
      <family val="2"/>
      <scheme val="minor"/>
    </font>
    <font>
      <sz val="10"/>
      <color theme="1" tint="0.249977111117893"/>
      <name val="Klavika Lt"/>
      <family val="3"/>
    </font>
    <font>
      <sz val="10"/>
      <color theme="1" tint="0.249977111117893"/>
      <name val="Arial"/>
      <family val="2"/>
    </font>
    <font>
      <sz val="16"/>
      <color theme="1" tint="0.249977111117893"/>
      <name val="Klavika Lt"/>
      <family val="3"/>
    </font>
    <font>
      <b/>
      <sz val="11"/>
      <color theme="1" tint="0.249977111117893"/>
      <name val="Klavika Lt"/>
      <family val="3"/>
    </font>
    <font>
      <b/>
      <sz val="10"/>
      <color theme="1" tint="0.249977111117893"/>
      <name val="Klavika Lt"/>
      <family val="3"/>
    </font>
    <font>
      <b/>
      <sz val="11"/>
      <color theme="1" tint="0.249977111117893"/>
      <name val="Calibri"/>
      <family val="2"/>
      <scheme val="minor"/>
    </font>
    <font>
      <b/>
      <sz val="12"/>
      <color theme="1" tint="0.249977111117893"/>
      <name val="Calibri"/>
      <family val="2"/>
      <scheme val="minor"/>
    </font>
    <font>
      <b/>
      <sz val="10"/>
      <color theme="1" tint="0.249977111117893"/>
      <name val="Arial"/>
      <family val="2"/>
    </font>
    <font>
      <i/>
      <sz val="11"/>
      <color theme="1" tint="0.249977111117893"/>
      <name val="Calibri"/>
      <family val="2"/>
      <scheme val="minor"/>
    </font>
    <font>
      <sz val="14"/>
      <color theme="1" tint="0.249977111117893"/>
      <name val="Klavika Lt"/>
      <family val="3"/>
    </font>
    <font>
      <b/>
      <sz val="14"/>
      <color theme="1" tint="0.249977111117893"/>
      <name val="Klavika Lt"/>
      <family val="3"/>
    </font>
    <font>
      <b/>
      <sz val="26"/>
      <color theme="1" tint="0.249977111117893"/>
      <name val="Klavika Lt"/>
      <family val="3"/>
    </font>
    <font>
      <sz val="8"/>
      <name val="Calibri"/>
      <family val="2"/>
      <scheme val="minor"/>
    </font>
    <font>
      <b/>
      <sz val="14"/>
      <color rgb="FF000000"/>
      <name val="Klavika Lt"/>
      <family val="3"/>
    </font>
    <font>
      <sz val="11"/>
      <color rgb="FF000000"/>
      <name val="Calibri Light"/>
      <family val="2"/>
    </font>
    <font>
      <sz val="11"/>
      <color rgb="FFFF0000"/>
      <name val="Calibri"/>
      <family val="2"/>
      <scheme val="minor"/>
    </font>
    <font>
      <i/>
      <sz val="11"/>
      <color rgb="FFFF0000"/>
      <name val="Calibri"/>
      <family val="2"/>
      <scheme val="minor"/>
    </font>
    <font>
      <sz val="11"/>
      <name val="Calibri"/>
      <family val="2"/>
      <scheme val="minor"/>
    </font>
    <font>
      <b/>
      <sz val="12"/>
      <color theme="1" tint="0.249977111117893"/>
      <name val="Klavika Lt"/>
      <family val="3"/>
    </font>
    <font>
      <i/>
      <sz val="11"/>
      <name val="Calibri"/>
      <family val="2"/>
      <scheme val="minor"/>
    </font>
    <font>
      <b/>
      <sz val="14"/>
      <color theme="1" tint="0.249977111117893"/>
      <name val="Calibri"/>
      <family val="2"/>
      <scheme val="minor"/>
    </font>
    <font>
      <sz val="12"/>
      <color theme="1" tint="0.249977111117893"/>
      <name val="Klavika Lt"/>
      <family val="3"/>
    </font>
    <font>
      <sz val="12"/>
      <color rgb="FFFF0000"/>
      <name val="Klavika Lt"/>
      <family val="3"/>
    </font>
    <font>
      <b/>
      <sz val="10"/>
      <color theme="1" tint="0.249977111117893"/>
      <name val="Calibri"/>
      <family val="2"/>
      <scheme val="minor"/>
    </font>
    <font>
      <b/>
      <sz val="18"/>
      <color theme="1" tint="0.249977111117893"/>
      <name val="Klavika Lt"/>
      <family val="3"/>
    </font>
    <font>
      <b/>
      <i/>
      <sz val="18"/>
      <color theme="1" tint="0.249977111117893"/>
      <name val="Klavika Lt"/>
      <family val="3"/>
    </font>
    <font>
      <sz val="24"/>
      <color theme="1" tint="0.249977111117893"/>
      <name val="Klavika Lt"/>
      <family val="3"/>
    </font>
    <font>
      <i/>
      <sz val="10"/>
      <color theme="1" tint="0.249977111117893"/>
      <name val="Klavika Lt"/>
      <family val="3"/>
    </font>
    <font>
      <b/>
      <i/>
      <sz val="11"/>
      <color theme="1" tint="0.249977111117893"/>
      <name val="Calibri"/>
      <family val="2"/>
      <scheme val="minor"/>
    </font>
    <font>
      <i/>
      <u/>
      <sz val="11"/>
      <color theme="1" tint="0.249977111117893"/>
      <name val="Calibri"/>
      <family val="2"/>
      <scheme val="minor"/>
    </font>
    <font>
      <u/>
      <sz val="11"/>
      <color theme="1" tint="0.249977111117893"/>
      <name val="Calibri"/>
      <family val="2"/>
      <scheme val="minor"/>
    </font>
    <font>
      <b/>
      <i/>
      <sz val="14"/>
      <color theme="1" tint="0.249977111117893"/>
      <name val="Klavika Lt"/>
      <family val="3"/>
    </font>
    <font>
      <i/>
      <sz val="10"/>
      <color theme="1" tint="0.249977111117893"/>
      <name val="Arial"/>
      <family val="2"/>
    </font>
    <font>
      <sz val="11"/>
      <color theme="1" tint="0.249977111117893"/>
      <name val="Arial"/>
      <family val="2"/>
    </font>
    <font>
      <sz val="26"/>
      <color theme="1" tint="0.249977111117893"/>
      <name val="Klavika Lt"/>
      <family val="3"/>
    </font>
    <font>
      <b/>
      <sz val="26"/>
      <color rgb="FFFF0000"/>
      <name val="Klavika Lt"/>
      <family val="3"/>
    </font>
    <font>
      <sz val="11"/>
      <color rgb="FF404040"/>
      <name val="Calibri"/>
      <family val="2"/>
    </font>
    <font>
      <sz val="10.5"/>
      <color rgb="FF000000"/>
      <name val="Calibri"/>
      <family val="2"/>
    </font>
    <font>
      <sz val="10.5"/>
      <color theme="1"/>
      <name val="Calibri"/>
      <family val="2"/>
      <scheme val="minor"/>
    </font>
    <font>
      <vertAlign val="superscript"/>
      <sz val="11"/>
      <color theme="1" tint="0.249977111117893"/>
      <name val="Calibri"/>
      <family val="2"/>
      <scheme val="minor"/>
    </font>
    <font>
      <sz val="11"/>
      <color theme="2" tint="-0.749992370372631"/>
      <name val="Calibri"/>
      <family val="2"/>
      <scheme val="minor"/>
    </font>
    <font>
      <i/>
      <sz val="11"/>
      <color theme="2" tint="-0.749992370372631"/>
      <name val="Calibri"/>
      <family val="2"/>
      <scheme val="minor"/>
    </font>
    <font>
      <sz val="10"/>
      <color rgb="FFFF0000"/>
      <name val="Arial"/>
      <family val="2"/>
    </font>
    <font>
      <sz val="24"/>
      <color rgb="FFFF0000"/>
      <name val="Klavika Lt"/>
      <family val="3"/>
    </font>
    <font>
      <sz val="20"/>
      <color rgb="FFFF0000"/>
      <name val="Klavika Lt"/>
      <family val="3"/>
    </font>
    <font>
      <b/>
      <sz val="11"/>
      <color rgb="FFFF0000"/>
      <name val="Calibri"/>
      <family val="2"/>
      <scheme val="minor"/>
    </font>
    <font>
      <vertAlign val="superscript"/>
      <sz val="11"/>
      <color rgb="FFFF0000"/>
      <name val="Calibri"/>
      <family val="2"/>
      <scheme val="minor"/>
    </font>
    <font>
      <strike/>
      <sz val="11"/>
      <color rgb="FFFF0000"/>
      <name val="Calibri"/>
      <family val="2"/>
      <scheme val="minor"/>
    </font>
    <font>
      <i/>
      <strike/>
      <sz val="11"/>
      <color rgb="FFFF0000"/>
      <name val="Calibri"/>
      <family val="2"/>
      <scheme val="minor"/>
    </font>
    <font>
      <strike/>
      <sz val="10"/>
      <color rgb="FFFF0000"/>
      <name val="Arial"/>
      <family val="2"/>
    </font>
    <font>
      <strike/>
      <u/>
      <sz val="11"/>
      <color rgb="FFFF0000"/>
      <name val="Calibri"/>
      <family val="2"/>
      <scheme val="minor"/>
    </font>
    <font>
      <b/>
      <u/>
      <sz val="11"/>
      <color rgb="FFFF0000"/>
      <name val="Calibri"/>
      <family val="2"/>
      <scheme val="minor"/>
    </font>
    <font>
      <b/>
      <i/>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FF"/>
        <bgColor indexed="64"/>
      </patternFill>
    </fill>
    <fill>
      <patternFill patternType="solid">
        <fgColor rgb="FFFFFFFF"/>
        <bgColor rgb="FF000000"/>
      </patternFill>
    </fill>
  </fills>
  <borders count="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cellStyleXfs>
  <cellXfs count="283">
    <xf numFmtId="0" fontId="0" fillId="0" borderId="0" xfId="0"/>
    <xf numFmtId="3" fontId="2" fillId="2" borderId="0" xfId="1" applyNumberFormat="1" applyFont="1" applyFill="1" applyAlignment="1" applyProtection="1">
      <alignment horizontal="center"/>
      <protection locked="0"/>
    </xf>
    <xf numFmtId="164" fontId="2" fillId="3" borderId="0" xfId="2" applyNumberFormat="1" applyFont="1" applyFill="1" applyBorder="1" applyAlignment="1" applyProtection="1">
      <alignment horizontal="center"/>
      <protection locked="0"/>
    </xf>
    <xf numFmtId="3" fontId="2" fillId="5" borderId="0" xfId="1" applyNumberFormat="1" applyFont="1" applyFill="1" applyAlignment="1" applyProtection="1">
      <alignment horizontal="center"/>
      <protection locked="0"/>
    </xf>
    <xf numFmtId="0" fontId="16" fillId="0" borderId="0" xfId="0" applyFont="1"/>
    <xf numFmtId="0" fontId="17" fillId="0" borderId="0" xfId="0" applyFont="1"/>
    <xf numFmtId="3" fontId="8" fillId="0" borderId="0" xfId="1" applyNumberFormat="1" applyFont="1" applyAlignment="1" applyProtection="1">
      <alignment horizontal="center"/>
      <protection locked="0"/>
    </xf>
    <xf numFmtId="3" fontId="2" fillId="0" borderId="0" xfId="1" applyNumberFormat="1" applyFont="1" applyAlignment="1" applyProtection="1">
      <alignment horizontal="center"/>
      <protection locked="0"/>
    </xf>
    <xf numFmtId="164" fontId="2" fillId="0" borderId="0" xfId="2" applyNumberFormat="1" applyFont="1" applyFill="1" applyBorder="1" applyAlignment="1" applyProtection="1">
      <alignment horizontal="center"/>
      <protection locked="0"/>
    </xf>
    <xf numFmtId="3" fontId="2" fillId="5" borderId="0" xfId="1" applyNumberFormat="1" applyFont="1" applyFill="1" applyAlignment="1" applyProtection="1">
      <alignment horizontal="center" vertical="center"/>
      <protection locked="0"/>
    </xf>
    <xf numFmtId="0" fontId="3" fillId="2" borderId="0" xfId="1" applyFont="1" applyFill="1"/>
    <xf numFmtId="3" fontId="24" fillId="2" borderId="0" xfId="1" applyNumberFormat="1" applyFont="1" applyFill="1" applyProtection="1">
      <protection locked="0"/>
    </xf>
    <xf numFmtId="0" fontId="24" fillId="2" borderId="0" xfId="1" applyFont="1" applyFill="1"/>
    <xf numFmtId="0" fontId="24" fillId="2" borderId="0" xfId="1" applyFont="1" applyFill="1" applyProtection="1">
      <protection locked="0"/>
    </xf>
    <xf numFmtId="166" fontId="25" fillId="2" borderId="0" xfId="1" applyNumberFormat="1" applyFont="1" applyFill="1" applyAlignment="1">
      <alignment horizontal="left"/>
    </xf>
    <xf numFmtId="166" fontId="24" fillId="2" borderId="0" xfId="1" applyNumberFormat="1" applyFont="1" applyFill="1" applyAlignment="1">
      <alignment horizontal="center"/>
    </xf>
    <xf numFmtId="167" fontId="21" fillId="6" borderId="4" xfId="1" applyNumberFormat="1" applyFont="1" applyFill="1" applyBorder="1" applyAlignment="1" applyProtection="1">
      <alignment vertical="center"/>
      <protection locked="0"/>
    </xf>
    <xf numFmtId="0" fontId="21" fillId="6" borderId="3" xfId="1" applyFont="1" applyFill="1" applyBorder="1" applyAlignment="1" applyProtection="1">
      <alignment horizontal="left" vertical="center"/>
      <protection locked="0"/>
    </xf>
    <xf numFmtId="3" fontId="21" fillId="2" borderId="0" xfId="1" applyNumberFormat="1" applyFont="1" applyFill="1" applyProtection="1">
      <protection locked="0"/>
    </xf>
    <xf numFmtId="1" fontId="24" fillId="2" borderId="0" xfId="1" applyNumberFormat="1" applyFont="1" applyFill="1" applyAlignment="1">
      <alignment horizontal="center"/>
    </xf>
    <xf numFmtId="167" fontId="24" fillId="2" borderId="0" xfId="1" applyNumberFormat="1" applyFont="1" applyFill="1" applyProtection="1">
      <protection locked="0"/>
    </xf>
    <xf numFmtId="1" fontId="21" fillId="2" borderId="0" xfId="1" applyNumberFormat="1" applyFont="1" applyFill="1" applyAlignment="1">
      <alignment horizontal="right"/>
    </xf>
    <xf numFmtId="1" fontId="21" fillId="2" borderId="0" xfId="1" applyNumberFormat="1" applyFont="1" applyFill="1" applyAlignment="1">
      <alignment horizontal="left"/>
    </xf>
    <xf numFmtId="1" fontId="21" fillId="2" borderId="0" xfId="1" applyNumberFormat="1" applyFont="1" applyFill="1" applyAlignment="1">
      <alignment horizontal="center"/>
    </xf>
    <xf numFmtId="166" fontId="26" fillId="2" borderId="0" xfId="1" applyNumberFormat="1" applyFont="1" applyFill="1" applyAlignment="1">
      <alignment horizontal="left"/>
    </xf>
    <xf numFmtId="0" fontId="3" fillId="2" borderId="0" xfId="1" applyFont="1" applyFill="1" applyAlignment="1">
      <alignment vertical="center"/>
    </xf>
    <xf numFmtId="3" fontId="28" fillId="2" borderId="0" xfId="1" applyNumberFormat="1" applyFont="1" applyFill="1" applyAlignment="1">
      <alignment horizontal="center" vertical="center"/>
    </xf>
    <xf numFmtId="0" fontId="28" fillId="2" borderId="0" xfId="1" applyFont="1" applyFill="1" applyAlignment="1">
      <alignment vertical="center"/>
    </xf>
    <xf numFmtId="3" fontId="8" fillId="5" borderId="0" xfId="1" applyNumberFormat="1" applyFont="1" applyFill="1" applyAlignment="1" applyProtection="1">
      <alignment horizontal="center"/>
      <protection locked="0"/>
    </xf>
    <xf numFmtId="0" fontId="24" fillId="2" borderId="0" xfId="1" applyFont="1" applyFill="1" applyAlignment="1">
      <alignment horizontal="center"/>
    </xf>
    <xf numFmtId="0" fontId="2" fillId="2" borderId="0" xfId="1" applyFont="1" applyFill="1" applyProtection="1"/>
    <xf numFmtId="49" fontId="3" fillId="2" borderId="0" xfId="1" applyNumberFormat="1" applyFont="1" applyFill="1" applyAlignment="1" applyProtection="1">
      <alignment horizontal="left"/>
    </xf>
    <xf numFmtId="0" fontId="3" fillId="2" borderId="0" xfId="1" applyFont="1" applyFill="1" applyAlignment="1" applyProtection="1">
      <alignment horizontal="left"/>
    </xf>
    <xf numFmtId="0" fontId="3" fillId="2" borderId="0" xfId="1" applyFont="1" applyFill="1" applyAlignment="1" applyProtection="1">
      <alignment horizontal="center"/>
    </xf>
    <xf numFmtId="0" fontId="4" fillId="2" borderId="0" xfId="1" applyFont="1" applyFill="1" applyAlignment="1" applyProtection="1">
      <alignment horizontal="center"/>
    </xf>
    <xf numFmtId="3" fontId="4" fillId="2" borderId="0" xfId="1" applyNumberFormat="1" applyFont="1" applyFill="1" applyAlignment="1" applyProtection="1">
      <alignment horizontal="center"/>
    </xf>
    <xf numFmtId="3" fontId="4" fillId="2" borderId="0" xfId="1" applyNumberFormat="1" applyFont="1" applyFill="1" applyAlignment="1" applyProtection="1">
      <alignment horizontal="right"/>
    </xf>
    <xf numFmtId="0" fontId="4" fillId="2" borderId="0" xfId="1" applyFont="1" applyFill="1" applyProtection="1"/>
    <xf numFmtId="0" fontId="6" fillId="2" borderId="0" xfId="1" applyFont="1" applyFill="1" applyAlignment="1" applyProtection="1">
      <alignment vertical="center"/>
    </xf>
    <xf numFmtId="49" fontId="7" fillId="2" borderId="2" xfId="1" applyNumberFormat="1" applyFont="1" applyFill="1" applyBorder="1" applyAlignment="1" applyProtection="1">
      <alignment horizontal="left" vertical="center"/>
    </xf>
    <xf numFmtId="49" fontId="7" fillId="2" borderId="3" xfId="1" applyNumberFormat="1" applyFont="1" applyFill="1" applyBorder="1" applyAlignment="1" applyProtection="1">
      <alignment horizontal="left" vertical="center" wrapText="1"/>
    </xf>
    <xf numFmtId="49" fontId="7" fillId="2" borderId="3" xfId="1" applyNumberFormat="1" applyFont="1" applyFill="1" applyBorder="1" applyAlignment="1" applyProtection="1">
      <alignment horizontal="left" vertical="center"/>
    </xf>
    <xf numFmtId="3" fontId="7" fillId="2" borderId="3" xfId="1" applyNumberFormat="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3" fontId="7" fillId="2" borderId="4" xfId="1" applyNumberFormat="1" applyFont="1" applyFill="1" applyBorder="1" applyAlignment="1" applyProtection="1">
      <alignment horizontal="right" vertical="center"/>
    </xf>
    <xf numFmtId="0" fontId="7" fillId="2" borderId="0" xfId="1" applyFont="1" applyFill="1" applyAlignment="1" applyProtection="1">
      <alignment vertical="center"/>
    </xf>
    <xf numFmtId="49" fontId="8" fillId="2" borderId="0" xfId="1" applyNumberFormat="1" applyFont="1" applyFill="1" applyAlignment="1" applyProtection="1">
      <alignment horizontal="left" vertical="center"/>
    </xf>
    <xf numFmtId="0" fontId="8" fillId="2" borderId="0" xfId="1" applyFont="1" applyFill="1" applyAlignment="1" applyProtection="1">
      <alignment horizontal="left" vertical="center" wrapText="1"/>
    </xf>
    <xf numFmtId="0" fontId="8" fillId="2" borderId="0" xfId="1" applyFont="1" applyFill="1" applyAlignment="1" applyProtection="1">
      <alignment horizontal="left" wrapText="1"/>
    </xf>
    <xf numFmtId="3" fontId="2" fillId="2" borderId="0" xfId="1" applyNumberFormat="1" applyFont="1" applyFill="1" applyAlignment="1" applyProtection="1">
      <alignment horizontal="center"/>
    </xf>
    <xf numFmtId="0" fontId="2" fillId="2" borderId="0" xfId="1" applyFont="1" applyFill="1" applyAlignment="1" applyProtection="1">
      <alignment horizontal="center"/>
    </xf>
    <xf numFmtId="3" fontId="2" fillId="2" borderId="0" xfId="1" applyNumberFormat="1" applyFont="1" applyFill="1" applyAlignment="1" applyProtection="1">
      <alignment horizontal="right"/>
    </xf>
    <xf numFmtId="0" fontId="8" fillId="2" borderId="0" xfId="1" applyFont="1" applyFill="1" applyProtection="1"/>
    <xf numFmtId="49" fontId="9" fillId="2" borderId="0" xfId="1" applyNumberFormat="1" applyFont="1" applyFill="1" applyAlignment="1" applyProtection="1">
      <alignment horizontal="left"/>
    </xf>
    <xf numFmtId="0" fontId="9" fillId="2" borderId="0" xfId="1" applyFont="1" applyFill="1" applyAlignment="1" applyProtection="1">
      <alignment horizontal="left" wrapText="1"/>
    </xf>
    <xf numFmtId="3" fontId="8" fillId="2" borderId="0" xfId="1" applyNumberFormat="1" applyFont="1" applyFill="1" applyAlignment="1" applyProtection="1">
      <alignment horizontal="center"/>
    </xf>
    <xf numFmtId="3" fontId="8" fillId="2" borderId="0" xfId="1" applyNumberFormat="1" applyFont="1" applyFill="1" applyAlignment="1" applyProtection="1">
      <alignment horizontal="right"/>
    </xf>
    <xf numFmtId="0" fontId="10" fillId="2" borderId="0" xfId="1" applyFont="1" applyFill="1" applyProtection="1"/>
    <xf numFmtId="49" fontId="2" fillId="2" borderId="0" xfId="1" applyNumberFormat="1" applyFont="1" applyFill="1" applyAlignment="1" applyProtection="1">
      <alignment horizontal="left" vertical="top"/>
    </xf>
    <xf numFmtId="0" fontId="2" fillId="2" borderId="0" xfId="1" applyFont="1" applyFill="1" applyAlignment="1" applyProtection="1">
      <alignment horizontal="left" wrapText="1"/>
    </xf>
    <xf numFmtId="0" fontId="11" fillId="2" borderId="0" xfId="1" applyFont="1" applyFill="1" applyAlignment="1" applyProtection="1">
      <alignment horizontal="left" wrapText="1"/>
    </xf>
    <xf numFmtId="3" fontId="2" fillId="0" borderId="0" xfId="1" applyNumberFormat="1" applyFont="1" applyAlignment="1" applyProtection="1">
      <alignment horizontal="center"/>
    </xf>
    <xf numFmtId="49" fontId="2" fillId="3" borderId="0" xfId="1" applyNumberFormat="1" applyFont="1" applyFill="1" applyAlignment="1" applyProtection="1">
      <alignment horizontal="left"/>
    </xf>
    <xf numFmtId="0" fontId="8" fillId="3" borderId="0" xfId="1" applyFont="1" applyFill="1" applyAlignment="1" applyProtection="1">
      <alignment horizontal="left" wrapText="1"/>
    </xf>
    <xf numFmtId="3" fontId="2" fillId="3" borderId="0" xfId="1" applyNumberFormat="1" applyFont="1" applyFill="1" applyAlignment="1" applyProtection="1">
      <alignment horizontal="center"/>
    </xf>
    <xf numFmtId="1" fontId="2" fillId="3" borderId="0" xfId="1" applyNumberFormat="1" applyFont="1" applyFill="1" applyAlignment="1" applyProtection="1">
      <alignment horizontal="center"/>
    </xf>
    <xf numFmtId="164" fontId="2" fillId="3" borderId="0" xfId="2" applyNumberFormat="1" applyFont="1" applyFill="1" applyBorder="1" applyAlignment="1" applyProtection="1">
      <alignment horizontal="center"/>
    </xf>
    <xf numFmtId="164" fontId="8" fillId="3" borderId="0" xfId="2" applyNumberFormat="1" applyFont="1" applyFill="1" applyBorder="1" applyAlignment="1" applyProtection="1">
      <alignment horizontal="right"/>
    </xf>
    <xf numFmtId="49" fontId="4" fillId="2" borderId="0" xfId="1" applyNumberFormat="1" applyFont="1" applyFill="1" applyAlignment="1" applyProtection="1">
      <alignment horizontal="left"/>
    </xf>
    <xf numFmtId="0" fontId="4" fillId="2" borderId="0" xfId="1" applyFont="1" applyFill="1" applyAlignment="1" applyProtection="1">
      <alignment horizontal="left"/>
    </xf>
    <xf numFmtId="1" fontId="2" fillId="2" borderId="0" xfId="1" applyNumberFormat="1" applyFont="1" applyFill="1" applyAlignment="1" applyProtection="1">
      <alignment horizontal="center"/>
    </xf>
    <xf numFmtId="0" fontId="12" fillId="2" borderId="0" xfId="1" applyFont="1" applyFill="1" applyAlignment="1" applyProtection="1">
      <alignment vertical="center"/>
    </xf>
    <xf numFmtId="164" fontId="13" fillId="4" borderId="1" xfId="2" applyNumberFormat="1" applyFont="1" applyFill="1" applyBorder="1" applyAlignment="1" applyProtection="1">
      <alignment horizontal="right" vertical="center"/>
    </xf>
    <xf numFmtId="49" fontId="2" fillId="2" borderId="0" xfId="1" applyNumberFormat="1" applyFont="1" applyFill="1" applyAlignment="1" applyProtection="1">
      <alignment horizontal="left"/>
    </xf>
    <xf numFmtId="0" fontId="2" fillId="2" borderId="0" xfId="1" applyFont="1" applyFill="1" applyAlignment="1" applyProtection="1">
      <alignment horizontal="left"/>
    </xf>
    <xf numFmtId="3" fontId="8" fillId="0" borderId="0" xfId="1" applyNumberFormat="1" applyFont="1" applyAlignment="1" applyProtection="1">
      <alignment horizontal="center"/>
    </xf>
    <xf numFmtId="0" fontId="8" fillId="2" borderId="0" xfId="1" applyFont="1" applyFill="1" applyAlignment="1" applyProtection="1">
      <alignment horizontal="left"/>
    </xf>
    <xf numFmtId="49" fontId="23" fillId="2" borderId="0" xfId="1" applyNumberFormat="1" applyFont="1" applyFill="1" applyAlignment="1" applyProtection="1">
      <alignment horizontal="left" vertical="center"/>
    </xf>
    <xf numFmtId="0" fontId="23" fillId="2" borderId="0" xfId="1" applyFont="1" applyFill="1" applyAlignment="1" applyProtection="1">
      <alignment horizontal="left" vertical="center" wrapText="1"/>
    </xf>
    <xf numFmtId="0" fontId="18" fillId="2" borderId="0" xfId="1" applyFont="1" applyFill="1" applyAlignment="1" applyProtection="1">
      <alignment horizontal="left" wrapText="1"/>
    </xf>
    <xf numFmtId="3" fontId="8" fillId="0" borderId="0" xfId="1" applyNumberFormat="1" applyFont="1" applyAlignment="1" applyProtection="1">
      <alignment horizontal="right"/>
    </xf>
    <xf numFmtId="0" fontId="0" fillId="0" borderId="0" xfId="0" applyProtection="1"/>
    <xf numFmtId="0" fontId="18" fillId="0" borderId="0" xfId="0" applyFont="1" applyAlignment="1" applyProtection="1">
      <alignment horizontal="right"/>
    </xf>
    <xf numFmtId="3" fontId="20" fillId="0" borderId="0" xfId="1" applyNumberFormat="1" applyFont="1" applyAlignment="1" applyProtection="1">
      <alignment horizontal="center"/>
    </xf>
    <xf numFmtId="0" fontId="2" fillId="2" borderId="0" xfId="1" applyFont="1" applyFill="1" applyAlignment="1" applyProtection="1">
      <alignment horizontal="left" vertical="center" wrapText="1"/>
    </xf>
    <xf numFmtId="3" fontId="2" fillId="0" borderId="0" xfId="1" applyNumberFormat="1" applyFont="1" applyAlignment="1" applyProtection="1">
      <alignment horizontal="center" vertical="center"/>
    </xf>
    <xf numFmtId="0" fontId="20" fillId="0" borderId="0" xfId="1" applyFont="1" applyAlignment="1" applyProtection="1">
      <alignment horizontal="left" wrapText="1"/>
    </xf>
    <xf numFmtId="49" fontId="20" fillId="0" borderId="0" xfId="1" applyNumberFormat="1" applyFont="1" applyAlignment="1" applyProtection="1">
      <alignment horizontal="left" vertical="top"/>
    </xf>
    <xf numFmtId="0" fontId="20" fillId="0" borderId="0" xfId="1" applyFont="1" applyAlignment="1" applyProtection="1">
      <alignment horizontal="left"/>
    </xf>
    <xf numFmtId="0" fontId="22" fillId="0" borderId="0" xfId="1" applyFont="1" applyAlignment="1" applyProtection="1">
      <alignment horizontal="left" wrapText="1"/>
    </xf>
    <xf numFmtId="0" fontId="2" fillId="0" borderId="0" xfId="1" applyFont="1" applyAlignment="1" applyProtection="1">
      <alignment horizontal="left"/>
    </xf>
    <xf numFmtId="0" fontId="11" fillId="0" borderId="0" xfId="1" applyFont="1" applyAlignment="1" applyProtection="1">
      <alignment horizontal="left" wrapText="1"/>
    </xf>
    <xf numFmtId="0" fontId="18" fillId="0" borderId="0" xfId="1" applyFont="1" applyAlignment="1" applyProtection="1">
      <alignment horizontal="left" wrapText="1"/>
    </xf>
    <xf numFmtId="0" fontId="2" fillId="0" borderId="0" xfId="1" applyFont="1" applyAlignment="1" applyProtection="1">
      <alignment horizontal="left" wrapText="1"/>
    </xf>
    <xf numFmtId="0" fontId="19" fillId="0" borderId="0" xfId="1" applyFont="1" applyAlignment="1" applyProtection="1">
      <alignment horizontal="left" wrapText="1"/>
    </xf>
    <xf numFmtId="3" fontId="18" fillId="0" borderId="0" xfId="1" applyNumberFormat="1" applyFont="1" applyAlignment="1" applyProtection="1">
      <alignment horizontal="center"/>
    </xf>
    <xf numFmtId="0" fontId="22" fillId="0" borderId="0" xfId="1" applyFont="1" applyAlignment="1" applyProtection="1">
      <alignment horizontal="left" vertical="center" wrapText="1"/>
    </xf>
    <xf numFmtId="0" fontId="1" fillId="0" borderId="0" xfId="1" applyAlignment="1" applyProtection="1">
      <alignment horizontal="left"/>
    </xf>
    <xf numFmtId="0" fontId="2" fillId="0" borderId="0" xfId="1" applyFont="1" applyProtection="1"/>
    <xf numFmtId="49" fontId="2" fillId="0" borderId="0" xfId="1" applyNumberFormat="1" applyFont="1" applyAlignment="1" applyProtection="1">
      <alignment horizontal="left"/>
    </xf>
    <xf numFmtId="0" fontId="8" fillId="0" borderId="0" xfId="1" applyFont="1" applyAlignment="1" applyProtection="1">
      <alignment horizontal="left" wrapText="1"/>
    </xf>
    <xf numFmtId="1" fontId="2" fillId="0" borderId="0" xfId="1" applyNumberFormat="1" applyFont="1" applyAlignment="1" applyProtection="1">
      <alignment horizontal="center"/>
    </xf>
    <xf numFmtId="164" fontId="8" fillId="0" borderId="0" xfId="2" applyNumberFormat="1" applyFont="1" applyFill="1" applyBorder="1" applyAlignment="1" applyProtection="1">
      <alignment horizontal="right"/>
    </xf>
    <xf numFmtId="165" fontId="2" fillId="0" borderId="0" xfId="1" applyNumberFormat="1" applyFont="1" applyAlignment="1" applyProtection="1">
      <alignment horizontal="center"/>
    </xf>
    <xf numFmtId="49" fontId="18" fillId="2" borderId="0" xfId="1" applyNumberFormat="1" applyFont="1" applyFill="1" applyAlignment="1" applyProtection="1">
      <alignment horizontal="left"/>
    </xf>
    <xf numFmtId="49" fontId="4" fillId="0" borderId="0" xfId="1" applyNumberFormat="1" applyFont="1" applyAlignment="1" applyProtection="1">
      <alignment horizontal="left"/>
    </xf>
    <xf numFmtId="0" fontId="19" fillId="2" borderId="0" xfId="1" applyFont="1" applyFill="1" applyAlignment="1" applyProtection="1">
      <alignment horizontal="left" wrapText="1"/>
    </xf>
    <xf numFmtId="49" fontId="36" fillId="0" borderId="0" xfId="1" applyNumberFormat="1" applyFont="1" applyAlignment="1" applyProtection="1">
      <alignment horizontal="left"/>
    </xf>
    <xf numFmtId="165" fontId="2" fillId="2" borderId="0" xfId="1" applyNumberFormat="1" applyFont="1" applyFill="1" applyAlignment="1" applyProtection="1">
      <alignment horizontal="center"/>
    </xf>
    <xf numFmtId="3" fontId="20" fillId="0" borderId="0" xfId="1" applyNumberFormat="1" applyFont="1" applyAlignment="1" applyProtection="1">
      <alignment horizontal="center" vertical="center"/>
    </xf>
    <xf numFmtId="3" fontId="2" fillId="2" borderId="0" xfId="1" applyNumberFormat="1" applyFont="1" applyFill="1" applyAlignment="1" applyProtection="1">
      <alignment horizontal="center" vertical="center"/>
    </xf>
    <xf numFmtId="0" fontId="20" fillId="2" borderId="0" xfId="1" applyFont="1" applyFill="1" applyAlignment="1" applyProtection="1">
      <alignment horizontal="center" wrapText="1"/>
    </xf>
    <xf numFmtId="164" fontId="21" fillId="4" borderId="1" xfId="2" applyNumberFormat="1" applyFont="1" applyFill="1" applyBorder="1" applyAlignment="1" applyProtection="1">
      <alignment horizontal="right" vertical="center"/>
    </xf>
    <xf numFmtId="49" fontId="7" fillId="2" borderId="3" xfId="1" applyNumberFormat="1" applyFont="1" applyFill="1" applyBorder="1" applyAlignment="1" applyProtection="1">
      <alignment horizontal="left" vertical="center" wrapText="1"/>
    </xf>
    <xf numFmtId="0" fontId="2" fillId="2" borderId="0" xfId="1" applyFont="1" applyFill="1"/>
    <xf numFmtId="49" fontId="3" fillId="2" borderId="0" xfId="1" applyNumberFormat="1" applyFont="1" applyFill="1" applyAlignment="1">
      <alignment horizontal="left"/>
    </xf>
    <xf numFmtId="0" fontId="3" fillId="2" borderId="0" xfId="1" applyFont="1" applyFill="1" applyAlignment="1">
      <alignment horizontal="left"/>
    </xf>
    <xf numFmtId="0" fontId="3" fillId="2" borderId="0" xfId="1" applyFont="1" applyFill="1" applyAlignment="1">
      <alignment horizontal="center"/>
    </xf>
    <xf numFmtId="0" fontId="4" fillId="2" borderId="0" xfId="1" applyFont="1" applyFill="1" applyAlignment="1">
      <alignment horizontal="center"/>
    </xf>
    <xf numFmtId="3" fontId="4" fillId="2" borderId="0" xfId="1" applyNumberFormat="1" applyFont="1" applyFill="1" applyAlignment="1">
      <alignment horizontal="center"/>
    </xf>
    <xf numFmtId="3" fontId="4" fillId="2" borderId="0" xfId="1" applyNumberFormat="1" applyFont="1" applyFill="1" applyAlignment="1">
      <alignment horizontal="right"/>
    </xf>
    <xf numFmtId="0" fontId="4" fillId="2" borderId="0" xfId="1" applyFont="1" applyFill="1"/>
    <xf numFmtId="49" fontId="4" fillId="2" borderId="0" xfId="1" applyNumberFormat="1" applyFont="1" applyFill="1" applyAlignment="1">
      <alignment horizontal="left"/>
    </xf>
    <xf numFmtId="0" fontId="6" fillId="2" borderId="0" xfId="1" applyFont="1" applyFill="1" applyAlignment="1">
      <alignment vertical="center"/>
    </xf>
    <xf numFmtId="49" fontId="7" fillId="2" borderId="2" xfId="1" applyNumberFormat="1" applyFont="1" applyFill="1" applyBorder="1" applyAlignment="1" applyProtection="1">
      <alignment horizontal="left" vertical="center"/>
      <protection locked="0"/>
    </xf>
    <xf numFmtId="49" fontId="7" fillId="2" borderId="3" xfId="1" applyNumberFormat="1" applyFont="1" applyFill="1" applyBorder="1" applyAlignment="1" applyProtection="1">
      <alignment horizontal="left" vertical="center" wrapText="1"/>
      <protection locked="0"/>
    </xf>
    <xf numFmtId="49" fontId="7" fillId="2" borderId="3" xfId="1" applyNumberFormat="1" applyFont="1" applyFill="1" applyBorder="1" applyAlignment="1" applyProtection="1">
      <alignment horizontal="left" vertical="center"/>
      <protection locked="0"/>
    </xf>
    <xf numFmtId="3" fontId="7" fillId="2" borderId="3" xfId="1" applyNumberFormat="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protection locked="0"/>
    </xf>
    <xf numFmtId="3" fontId="7" fillId="2" borderId="4" xfId="1" applyNumberFormat="1" applyFont="1" applyFill="1" applyBorder="1" applyAlignment="1" applyProtection="1">
      <alignment horizontal="right" vertical="center"/>
      <protection locked="0"/>
    </xf>
    <xf numFmtId="0" fontId="7" fillId="2" borderId="0" xfId="1" applyFont="1" applyFill="1" applyAlignment="1">
      <alignment vertical="center"/>
    </xf>
    <xf numFmtId="49" fontId="8" fillId="2" borderId="0" xfId="1" applyNumberFormat="1" applyFont="1" applyFill="1" applyAlignment="1">
      <alignment horizontal="left" vertical="center"/>
    </xf>
    <xf numFmtId="0" fontId="8" fillId="2" borderId="0" xfId="1" applyFont="1" applyFill="1" applyAlignment="1">
      <alignment horizontal="left" vertical="center" wrapText="1"/>
    </xf>
    <xf numFmtId="0" fontId="8" fillId="2" borderId="0" xfId="1" applyFont="1" applyFill="1" applyAlignment="1">
      <alignment horizontal="left" wrapText="1"/>
    </xf>
    <xf numFmtId="3" fontId="2" fillId="2" borderId="0" xfId="1" applyNumberFormat="1" applyFont="1" applyFill="1" applyAlignment="1">
      <alignment horizontal="center"/>
    </xf>
    <xf numFmtId="0" fontId="2" fillId="2" borderId="0" xfId="1" applyFont="1" applyFill="1" applyAlignment="1">
      <alignment horizontal="center"/>
    </xf>
    <xf numFmtId="3" fontId="2" fillId="2" borderId="0" xfId="1" applyNumberFormat="1" applyFont="1" applyFill="1" applyAlignment="1">
      <alignment horizontal="right"/>
    </xf>
    <xf numFmtId="0" fontId="8" fillId="2" borderId="0" xfId="1" applyFont="1" applyFill="1"/>
    <xf numFmtId="49" fontId="9" fillId="2" borderId="0" xfId="1" applyNumberFormat="1" applyFont="1" applyFill="1" applyAlignment="1">
      <alignment horizontal="left"/>
    </xf>
    <xf numFmtId="0" fontId="9" fillId="2" borderId="0" xfId="1" applyFont="1" applyFill="1" applyAlignment="1">
      <alignment horizontal="left" wrapText="1"/>
    </xf>
    <xf numFmtId="3" fontId="8" fillId="2" borderId="0" xfId="1" applyNumberFormat="1" applyFont="1" applyFill="1" applyAlignment="1" applyProtection="1">
      <alignment horizontal="center"/>
      <protection locked="0"/>
    </xf>
    <xf numFmtId="3" fontId="8" fillId="2" borderId="0" xfId="1" applyNumberFormat="1" applyFont="1" applyFill="1" applyAlignment="1" applyProtection="1">
      <alignment horizontal="right"/>
      <protection locked="0"/>
    </xf>
    <xf numFmtId="0" fontId="10" fillId="2" borderId="0" xfId="1" applyFont="1" applyFill="1"/>
    <xf numFmtId="49" fontId="2" fillId="2" borderId="0" xfId="1" applyNumberFormat="1" applyFont="1" applyFill="1" applyAlignment="1">
      <alignment horizontal="left" vertical="top"/>
    </xf>
    <xf numFmtId="0" fontId="2" fillId="2" borderId="0" xfId="1" applyFont="1" applyFill="1" applyAlignment="1">
      <alignment horizontal="left" wrapText="1"/>
    </xf>
    <xf numFmtId="3" fontId="2" fillId="2" borderId="0" xfId="1" applyNumberFormat="1" applyFont="1" applyFill="1" applyAlignment="1" applyProtection="1">
      <alignment horizontal="right"/>
      <protection locked="0"/>
    </xf>
    <xf numFmtId="0" fontId="11" fillId="2" borderId="0" xfId="1" applyFont="1" applyFill="1" applyAlignment="1">
      <alignment horizontal="left" wrapText="1"/>
    </xf>
    <xf numFmtId="49" fontId="2" fillId="3" borderId="0" xfId="1" applyNumberFormat="1" applyFont="1" applyFill="1" applyAlignment="1">
      <alignment horizontal="left"/>
    </xf>
    <xf numFmtId="0" fontId="8" fillId="3" borderId="0" xfId="1" applyFont="1" applyFill="1" applyAlignment="1">
      <alignment horizontal="left" wrapText="1"/>
    </xf>
    <xf numFmtId="3" fontId="2" fillId="3" borderId="0" xfId="1" applyNumberFormat="1" applyFont="1" applyFill="1" applyAlignment="1" applyProtection="1">
      <alignment horizontal="center"/>
      <protection locked="0"/>
    </xf>
    <xf numFmtId="1" fontId="2" fillId="3" borderId="0" xfId="1" applyNumberFormat="1" applyFont="1" applyFill="1" applyAlignment="1">
      <alignment horizontal="center"/>
    </xf>
    <xf numFmtId="164" fontId="8" fillId="3" borderId="0" xfId="2" applyNumberFormat="1" applyFont="1" applyFill="1" applyBorder="1" applyAlignment="1" applyProtection="1">
      <alignment horizontal="right"/>
      <protection locked="0"/>
    </xf>
    <xf numFmtId="0" fontId="2" fillId="2" borderId="0" xfId="1" quotePrefix="1" applyFont="1" applyFill="1" applyAlignment="1">
      <alignment horizontal="left" wrapText="1"/>
    </xf>
    <xf numFmtId="0" fontId="4" fillId="2" borderId="0" xfId="1" applyFont="1" applyFill="1" applyAlignment="1">
      <alignment horizontal="left"/>
    </xf>
    <xf numFmtId="1" fontId="2" fillId="2" borderId="0" xfId="1" applyNumberFormat="1" applyFont="1" applyFill="1" applyAlignment="1">
      <alignment horizontal="center"/>
    </xf>
    <xf numFmtId="164" fontId="13" fillId="4" borderId="1" xfId="2" applyNumberFormat="1" applyFont="1" applyFill="1" applyBorder="1" applyAlignment="1" applyProtection="1">
      <alignment horizontal="right" vertical="center"/>
      <protection locked="0"/>
    </xf>
    <xf numFmtId="0" fontId="12" fillId="2" borderId="0" xfId="1" applyFont="1" applyFill="1" applyAlignment="1">
      <alignment vertical="center"/>
    </xf>
    <xf numFmtId="49" fontId="2" fillId="2" borderId="0" xfId="1" applyNumberFormat="1" applyFont="1" applyFill="1" applyAlignment="1">
      <alignment horizontal="left"/>
    </xf>
    <xf numFmtId="0" fontId="2" fillId="2" borderId="0" xfId="1" applyFont="1" applyFill="1" applyAlignment="1">
      <alignment horizontal="left"/>
    </xf>
    <xf numFmtId="165" fontId="3" fillId="2" borderId="0" xfId="1" applyNumberFormat="1" applyFont="1" applyFill="1" applyAlignment="1">
      <alignment horizontal="center"/>
    </xf>
    <xf numFmtId="165" fontId="7" fillId="2" borderId="3" xfId="1" applyNumberFormat="1" applyFont="1" applyFill="1" applyBorder="1" applyAlignment="1" applyProtection="1">
      <alignment horizontal="center" vertical="center"/>
      <protection locked="0"/>
    </xf>
    <xf numFmtId="165" fontId="2" fillId="2" borderId="0" xfId="1" applyNumberFormat="1" applyFont="1" applyFill="1" applyAlignment="1">
      <alignment horizontal="center"/>
    </xf>
    <xf numFmtId="165" fontId="8" fillId="2" borderId="0" xfId="1" applyNumberFormat="1" applyFont="1" applyFill="1" applyAlignment="1" applyProtection="1">
      <alignment horizontal="center"/>
      <protection locked="0"/>
    </xf>
    <xf numFmtId="49" fontId="8" fillId="2" borderId="0" xfId="1" applyNumberFormat="1" applyFont="1" applyFill="1" applyAlignment="1">
      <alignment horizontal="left" vertical="top"/>
    </xf>
    <xf numFmtId="165" fontId="2" fillId="2" borderId="0" xfId="1" applyNumberFormat="1" applyFont="1" applyFill="1" applyAlignment="1" applyProtection="1">
      <alignment horizontal="center"/>
      <protection locked="0"/>
    </xf>
    <xf numFmtId="1" fontId="2" fillId="2" borderId="0" xfId="1" applyNumberFormat="1" applyFont="1" applyFill="1" applyAlignment="1" applyProtection="1">
      <alignment horizontal="center"/>
      <protection locked="0"/>
    </xf>
    <xf numFmtId="165" fontId="11" fillId="2" borderId="0" xfId="1" applyNumberFormat="1" applyFont="1" applyFill="1" applyAlignment="1">
      <alignment horizontal="left" wrapText="1"/>
    </xf>
    <xf numFmtId="165" fontId="2" fillId="3" borderId="0" xfId="1" applyNumberFormat="1" applyFont="1" applyFill="1" applyAlignment="1" applyProtection="1">
      <alignment horizontal="center"/>
      <protection locked="0"/>
    </xf>
    <xf numFmtId="165" fontId="2" fillId="2" borderId="0" xfId="1" applyNumberFormat="1" applyFont="1" applyFill="1" applyAlignment="1" applyProtection="1">
      <alignment horizontal="left"/>
      <protection locked="0"/>
    </xf>
    <xf numFmtId="0" fontId="8" fillId="2" borderId="0" xfId="1" applyFont="1" applyFill="1" applyAlignment="1">
      <alignment horizontal="left" vertical="top" wrapText="1"/>
    </xf>
    <xf numFmtId="3" fontId="2" fillId="2" borderId="0" xfId="1" applyNumberFormat="1" applyFont="1" applyFill="1" applyAlignment="1" applyProtection="1">
      <alignment horizontal="center" vertical="top"/>
      <protection locked="0"/>
    </xf>
    <xf numFmtId="3" fontId="2" fillId="0" borderId="0" xfId="1" applyNumberFormat="1" applyFont="1" applyAlignment="1" applyProtection="1">
      <alignment horizontal="right"/>
      <protection locked="0"/>
    </xf>
    <xf numFmtId="0" fontId="2" fillId="2" borderId="0" xfId="1" applyFont="1" applyFill="1" applyAlignment="1">
      <alignment vertical="top"/>
    </xf>
    <xf numFmtId="0" fontId="2" fillId="2" borderId="0" xfId="1" quotePrefix="1" applyFont="1" applyFill="1" applyAlignment="1">
      <alignment horizontal="left" vertical="top" wrapText="1"/>
    </xf>
    <xf numFmtId="0" fontId="2" fillId="2" borderId="0" xfId="1" applyFont="1" applyFill="1" applyAlignment="1">
      <alignment horizontal="left" vertical="top" wrapText="1"/>
    </xf>
    <xf numFmtId="3" fontId="2" fillId="5" borderId="0" xfId="1" applyNumberFormat="1" applyFont="1" applyFill="1" applyAlignment="1" applyProtection="1">
      <alignment horizontal="center" vertical="top"/>
      <protection locked="0"/>
    </xf>
    <xf numFmtId="0" fontId="4" fillId="2" borderId="0" xfId="1" applyFont="1" applyFill="1" applyAlignment="1">
      <alignment vertical="top"/>
    </xf>
    <xf numFmtId="165" fontId="4" fillId="2" borderId="0" xfId="1" applyNumberFormat="1" applyFont="1" applyFill="1"/>
    <xf numFmtId="3" fontId="8" fillId="0" borderId="0" xfId="1" applyNumberFormat="1" applyFont="1" applyAlignment="1" applyProtection="1">
      <alignment horizontal="right"/>
      <protection locked="0"/>
    </xf>
    <xf numFmtId="0" fontId="8" fillId="2" borderId="0" xfId="1" quotePrefix="1" applyFont="1" applyFill="1" applyAlignment="1">
      <alignment horizontal="left" wrapText="1"/>
    </xf>
    <xf numFmtId="165" fontId="4" fillId="2" borderId="0" xfId="1" applyNumberFormat="1" applyFont="1" applyFill="1" applyAlignment="1">
      <alignment horizontal="center"/>
    </xf>
    <xf numFmtId="49" fontId="8" fillId="2" borderId="0" xfId="1" applyNumberFormat="1" applyFont="1" applyFill="1" applyAlignment="1">
      <alignment horizontal="left"/>
    </xf>
    <xf numFmtId="0" fontId="8" fillId="2" borderId="0" xfId="1" applyFont="1" applyFill="1" applyAlignment="1">
      <alignment horizontal="left"/>
    </xf>
    <xf numFmtId="0" fontId="30" fillId="2" borderId="0" xfId="1" applyFont="1" applyFill="1" applyAlignment="1">
      <alignment horizontal="left"/>
    </xf>
    <xf numFmtId="0" fontId="31" fillId="2" borderId="0" xfId="1" applyFont="1" applyFill="1" applyAlignment="1">
      <alignment horizontal="left" wrapText="1"/>
    </xf>
    <xf numFmtId="0" fontId="31" fillId="3" borderId="0" xfId="1" applyFont="1" applyFill="1" applyAlignment="1">
      <alignment horizontal="left" wrapText="1"/>
    </xf>
    <xf numFmtId="0" fontId="32" fillId="2" borderId="0" xfId="1" applyFont="1" applyFill="1" applyAlignment="1">
      <alignment horizontal="left" wrapText="1"/>
    </xf>
    <xf numFmtId="0" fontId="18" fillId="2" borderId="0" xfId="1" applyFont="1" applyFill="1"/>
    <xf numFmtId="49" fontId="43" fillId="2" borderId="0" xfId="1" applyNumberFormat="1" applyFont="1" applyFill="1" applyAlignment="1">
      <alignment horizontal="left" vertical="top"/>
    </xf>
    <xf numFmtId="0" fontId="43" fillId="2" borderId="0" xfId="1" applyFont="1" applyFill="1" applyAlignment="1">
      <alignment horizontal="left" wrapText="1"/>
    </xf>
    <xf numFmtId="0" fontId="44" fillId="2" borderId="0" xfId="1" applyFont="1" applyFill="1" applyAlignment="1">
      <alignment horizontal="left" wrapText="1"/>
    </xf>
    <xf numFmtId="3" fontId="43" fillId="2" borderId="0" xfId="1" applyNumberFormat="1" applyFont="1" applyFill="1" applyAlignment="1" applyProtection="1">
      <alignment horizontal="center"/>
      <protection locked="0"/>
    </xf>
    <xf numFmtId="3" fontId="18" fillId="5" borderId="0" xfId="1" applyNumberFormat="1" applyFont="1" applyFill="1" applyAlignment="1" applyProtection="1">
      <alignment horizontal="center"/>
      <protection locked="0"/>
    </xf>
    <xf numFmtId="3" fontId="18" fillId="2" borderId="0" xfId="1" applyNumberFormat="1" applyFont="1" applyFill="1" applyAlignment="1" applyProtection="1">
      <alignment horizontal="right"/>
      <protection locked="0"/>
    </xf>
    <xf numFmtId="0" fontId="45" fillId="2" borderId="0" xfId="1" applyFont="1" applyFill="1"/>
    <xf numFmtId="49" fontId="33" fillId="2" borderId="0" xfId="1" applyNumberFormat="1" applyFont="1" applyFill="1" applyAlignment="1">
      <alignment horizontal="right" vertical="top"/>
    </xf>
    <xf numFmtId="49" fontId="2" fillId="2" borderId="0" xfId="1" applyNumberFormat="1" applyFont="1" applyFill="1" applyAlignment="1">
      <alignment horizontal="left" wrapText="1"/>
    </xf>
    <xf numFmtId="49" fontId="2" fillId="2" borderId="0" xfId="1" applyNumberFormat="1" applyFont="1" applyFill="1" applyAlignment="1">
      <alignment horizontal="right" vertical="top"/>
    </xf>
    <xf numFmtId="49" fontId="32" fillId="2" borderId="0" xfId="1" applyNumberFormat="1" applyFont="1" applyFill="1" applyAlignment="1">
      <alignment horizontal="left" wrapText="1"/>
    </xf>
    <xf numFmtId="0" fontId="11" fillId="2" borderId="0" xfId="1" applyFont="1" applyFill="1" applyAlignment="1">
      <alignment horizontal="left"/>
    </xf>
    <xf numFmtId="0" fontId="35" fillId="2" borderId="0" xfId="1" applyFont="1" applyFill="1" applyAlignment="1">
      <alignment horizontal="left"/>
    </xf>
    <xf numFmtId="0" fontId="46" fillId="2" borderId="0" xfId="1" applyFont="1" applyFill="1" applyAlignment="1" applyProtection="1">
      <alignment horizontal="left"/>
    </xf>
    <xf numFmtId="3" fontId="2" fillId="0" borderId="0" xfId="1" applyNumberFormat="1" applyFont="1" applyFill="1" applyAlignment="1" applyProtection="1">
      <alignment horizontal="center"/>
      <protection locked="0"/>
    </xf>
    <xf numFmtId="0" fontId="37" fillId="2" borderId="0" xfId="1" applyFont="1" applyFill="1" applyAlignment="1" applyProtection="1">
      <alignment vertical="top"/>
    </xf>
    <xf numFmtId="0" fontId="14" fillId="2" borderId="0" xfId="1" applyFont="1" applyFill="1" applyAlignment="1" applyProtection="1">
      <alignment vertical="top"/>
    </xf>
    <xf numFmtId="0" fontId="38" fillId="2" borderId="0" xfId="1" applyFont="1" applyFill="1" applyAlignment="1" applyProtection="1">
      <alignment horizontal="right" vertical="top"/>
    </xf>
    <xf numFmtId="0" fontId="5" fillId="2" borderId="1" xfId="1" applyFont="1" applyFill="1" applyBorder="1" applyAlignment="1" applyProtection="1">
      <alignment vertical="top"/>
    </xf>
    <xf numFmtId="3" fontId="2" fillId="0" borderId="0" xfId="1" applyNumberFormat="1" applyFont="1" applyFill="1" applyAlignment="1" applyProtection="1">
      <alignment horizontal="center"/>
    </xf>
    <xf numFmtId="49" fontId="2" fillId="0" borderId="0" xfId="1" applyNumberFormat="1" applyFont="1" applyAlignment="1" applyProtection="1">
      <alignment horizontal="left" vertical="top"/>
    </xf>
    <xf numFmtId="0" fontId="9" fillId="7" borderId="0" xfId="1" applyFont="1" applyFill="1" applyAlignment="1" applyProtection="1">
      <alignment horizontal="left" wrapText="1"/>
    </xf>
    <xf numFmtId="0" fontId="2" fillId="2" borderId="0" xfId="1" quotePrefix="1" applyFont="1" applyFill="1" applyAlignment="1" applyProtection="1">
      <alignment horizontal="left" wrapText="1"/>
    </xf>
    <xf numFmtId="3" fontId="2" fillId="7" borderId="0" xfId="1" applyNumberFormat="1" applyFont="1" applyFill="1" applyAlignment="1" applyProtection="1">
      <alignment horizontal="center"/>
    </xf>
    <xf numFmtId="0" fontId="2" fillId="7" borderId="0" xfId="1" quotePrefix="1" applyFont="1" applyFill="1" applyAlignment="1" applyProtection="1">
      <alignment horizontal="left" wrapText="1"/>
    </xf>
    <xf numFmtId="0" fontId="2" fillId="7" borderId="0" xfId="1" applyFont="1" applyFill="1" applyAlignment="1" applyProtection="1">
      <alignment horizontal="left" wrapText="1"/>
    </xf>
    <xf numFmtId="0" fontId="39" fillId="8" borderId="0" xfId="0" applyFont="1" applyFill="1" applyAlignment="1" applyProtection="1">
      <alignment wrapText="1"/>
    </xf>
    <xf numFmtId="0" fontId="39" fillId="7" borderId="0" xfId="0" applyFont="1" applyFill="1" applyAlignment="1" applyProtection="1">
      <alignment horizontal="center" vertical="center"/>
    </xf>
    <xf numFmtId="0" fontId="40" fillId="8" borderId="0" xfId="0" applyFont="1" applyFill="1" applyProtection="1"/>
    <xf numFmtId="0" fontId="41" fillId="7" borderId="0" xfId="0" applyFont="1" applyFill="1" applyAlignment="1" applyProtection="1">
      <alignment horizontal="justify" vertical="center"/>
    </xf>
    <xf numFmtId="0" fontId="13" fillId="4" borderId="1" xfId="1" applyFont="1" applyFill="1" applyBorder="1" applyAlignment="1" applyProtection="1">
      <alignment horizontal="left" vertical="center"/>
    </xf>
    <xf numFmtId="0" fontId="12" fillId="4" borderId="1" xfId="1" applyFont="1" applyFill="1" applyBorder="1" applyAlignment="1" applyProtection="1">
      <alignment vertical="center"/>
    </xf>
    <xf numFmtId="3" fontId="12" fillId="4" borderId="1" xfId="1" applyNumberFormat="1" applyFont="1" applyFill="1" applyBorder="1" applyAlignment="1" applyProtection="1">
      <alignment horizontal="center" vertical="center"/>
    </xf>
    <xf numFmtId="1" fontId="12" fillId="4" borderId="1" xfId="1" applyNumberFormat="1" applyFont="1" applyFill="1" applyBorder="1" applyAlignment="1" applyProtection="1">
      <alignment horizontal="center" vertical="center"/>
    </xf>
    <xf numFmtId="0" fontId="8" fillId="0" borderId="0" xfId="1" applyFont="1" applyAlignment="1" applyProtection="1">
      <alignment horizontal="left"/>
    </xf>
    <xf numFmtId="0" fontId="2" fillId="0" borderId="0" xfId="1" applyFont="1" applyFill="1" applyAlignment="1" applyProtection="1">
      <alignment horizontal="left" wrapText="1"/>
    </xf>
    <xf numFmtId="0" fontId="13" fillId="4" borderId="1" xfId="1" applyFont="1" applyFill="1" applyBorder="1" applyAlignment="1" applyProtection="1">
      <alignment horizontal="left" vertical="center"/>
      <protection locked="0"/>
    </xf>
    <xf numFmtId="0" fontId="12" fillId="4" borderId="1" xfId="1" applyFont="1" applyFill="1" applyBorder="1" applyAlignment="1">
      <alignment vertical="center"/>
    </xf>
    <xf numFmtId="3" fontId="12" fillId="4" borderId="1" xfId="1" applyNumberFormat="1" applyFont="1" applyFill="1" applyBorder="1" applyAlignment="1" applyProtection="1">
      <alignment horizontal="center" vertical="center"/>
      <protection locked="0"/>
    </xf>
    <xf numFmtId="1" fontId="12" fillId="4" borderId="1" xfId="1" applyNumberFormat="1" applyFont="1" applyFill="1" applyBorder="1" applyAlignment="1">
      <alignment horizontal="center" vertical="center"/>
    </xf>
    <xf numFmtId="3" fontId="8" fillId="4" borderId="1" xfId="1" applyNumberFormat="1" applyFont="1" applyFill="1" applyBorder="1" applyAlignment="1" applyProtection="1">
      <alignment horizontal="right"/>
      <protection locked="0"/>
    </xf>
    <xf numFmtId="49" fontId="12" fillId="4" borderId="1" xfId="1" applyNumberFormat="1" applyFont="1" applyFill="1" applyBorder="1" applyAlignment="1">
      <alignment horizontal="left" vertical="center"/>
    </xf>
    <xf numFmtId="49" fontId="7" fillId="2" borderId="3" xfId="1" applyNumberFormat="1" applyFont="1" applyFill="1" applyBorder="1" applyAlignment="1" applyProtection="1">
      <alignment horizontal="left" vertical="center" wrapText="1"/>
      <protection locked="0"/>
    </xf>
    <xf numFmtId="3" fontId="12" fillId="4" borderId="0" xfId="1" applyNumberFormat="1" applyFont="1" applyFill="1" applyAlignment="1" applyProtection="1">
      <alignment horizontal="center" vertical="center"/>
      <protection locked="0"/>
    </xf>
    <xf numFmtId="1" fontId="12" fillId="4" borderId="0" xfId="1" applyNumberFormat="1" applyFont="1" applyFill="1" applyAlignment="1">
      <alignment horizontal="center" vertical="center"/>
    </xf>
    <xf numFmtId="165" fontId="12" fillId="4" borderId="0" xfId="1" applyNumberFormat="1" applyFont="1" applyFill="1" applyAlignment="1" applyProtection="1">
      <alignment horizontal="center" vertical="center"/>
      <protection locked="0"/>
    </xf>
    <xf numFmtId="0" fontId="13" fillId="4" borderId="0" xfId="1" applyFont="1" applyFill="1" applyAlignment="1" applyProtection="1">
      <alignment horizontal="left" vertical="center"/>
      <protection locked="0"/>
    </xf>
    <xf numFmtId="0" fontId="12" fillId="4" borderId="0" xfId="1" applyFont="1" applyFill="1" applyAlignment="1">
      <alignment vertical="center"/>
    </xf>
    <xf numFmtId="0" fontId="5" fillId="2" borderId="1" xfId="1" applyFont="1" applyFill="1" applyBorder="1" applyAlignment="1">
      <alignment vertical="top"/>
    </xf>
    <xf numFmtId="165" fontId="5" fillId="2" borderId="1" xfId="1" applyNumberFormat="1" applyFont="1" applyFill="1" applyBorder="1" applyAlignment="1">
      <alignment vertical="top"/>
    </xf>
    <xf numFmtId="0" fontId="37" fillId="2" borderId="0" xfId="1" applyFont="1" applyFill="1" applyAlignment="1">
      <alignment vertical="top"/>
    </xf>
    <xf numFmtId="165" fontId="37" fillId="2" borderId="0" xfId="1" applyNumberFormat="1" applyFont="1" applyFill="1" applyAlignment="1">
      <alignment vertical="top"/>
    </xf>
    <xf numFmtId="0" fontId="14" fillId="2" borderId="0" xfId="1" applyFont="1" applyFill="1" applyAlignment="1">
      <alignment vertical="top"/>
    </xf>
    <xf numFmtId="0" fontId="38" fillId="2" borderId="0" xfId="1" applyFont="1" applyFill="1" applyAlignment="1">
      <alignment horizontal="right" vertical="top"/>
    </xf>
    <xf numFmtId="49" fontId="48" fillId="2" borderId="0" xfId="1" applyNumberFormat="1" applyFont="1" applyFill="1" applyAlignment="1">
      <alignment horizontal="left" vertical="top"/>
    </xf>
    <xf numFmtId="0" fontId="48" fillId="2" borderId="0" xfId="1" applyFont="1" applyFill="1" applyAlignment="1">
      <alignment horizontal="left" wrapText="1"/>
    </xf>
    <xf numFmtId="0" fontId="19" fillId="2" borderId="0" xfId="1" applyFont="1" applyFill="1" applyAlignment="1">
      <alignment horizontal="left" wrapText="1"/>
    </xf>
    <xf numFmtId="165" fontId="18" fillId="2" borderId="0" xfId="1" applyNumberFormat="1" applyFont="1" applyFill="1" applyAlignment="1" applyProtection="1">
      <alignment horizontal="center"/>
      <protection locked="0"/>
    </xf>
    <xf numFmtId="3" fontId="18" fillId="2" borderId="0" xfId="1" applyNumberFormat="1" applyFont="1" applyFill="1" applyAlignment="1" applyProtection="1">
      <alignment horizontal="center"/>
      <protection locked="0"/>
    </xf>
    <xf numFmtId="49" fontId="18" fillId="2" borderId="0" xfId="1" applyNumberFormat="1" applyFont="1" applyFill="1" applyAlignment="1">
      <alignment horizontal="left" vertical="top"/>
    </xf>
    <xf numFmtId="0" fontId="18" fillId="2" borderId="0" xfId="1" quotePrefix="1" applyFont="1" applyFill="1" applyAlignment="1">
      <alignment horizontal="left" wrapText="1"/>
    </xf>
    <xf numFmtId="0" fontId="18" fillId="7" borderId="0" xfId="1" applyFont="1" applyFill="1" applyAlignment="1">
      <alignment horizontal="left" wrapText="1"/>
    </xf>
    <xf numFmtId="165" fontId="18" fillId="7" borderId="0" xfId="1" applyNumberFormat="1" applyFont="1" applyFill="1" applyAlignment="1" applyProtection="1">
      <alignment horizontal="center"/>
      <protection locked="0"/>
    </xf>
    <xf numFmtId="0" fontId="18" fillId="2" borderId="0" xfId="1" applyFont="1" applyFill="1" applyAlignment="1">
      <alignment horizontal="left" wrapText="1"/>
    </xf>
    <xf numFmtId="0" fontId="50" fillId="2" borderId="0" xfId="1" applyFont="1" applyFill="1"/>
    <xf numFmtId="49" fontId="50" fillId="2" borderId="0" xfId="1" applyNumberFormat="1" applyFont="1" applyFill="1" applyAlignment="1">
      <alignment horizontal="left" vertical="top"/>
    </xf>
    <xf numFmtId="0" fontId="50" fillId="2" borderId="0" xfId="1" applyFont="1" applyFill="1" applyAlignment="1">
      <alignment horizontal="left" wrapText="1"/>
    </xf>
    <xf numFmtId="0" fontId="51" fillId="2" borderId="0" xfId="1" applyFont="1" applyFill="1" applyAlignment="1">
      <alignment horizontal="left" wrapText="1"/>
    </xf>
    <xf numFmtId="3" fontId="50" fillId="2" borderId="0" xfId="1" applyNumberFormat="1" applyFont="1" applyFill="1" applyAlignment="1" applyProtection="1">
      <alignment horizontal="center"/>
      <protection locked="0"/>
    </xf>
    <xf numFmtId="3" fontId="50" fillId="5" borderId="0" xfId="1" applyNumberFormat="1" applyFont="1" applyFill="1" applyAlignment="1" applyProtection="1">
      <alignment horizontal="center"/>
      <protection locked="0"/>
    </xf>
    <xf numFmtId="3" fontId="50" fillId="2" borderId="0" xfId="1" applyNumberFormat="1" applyFont="1" applyFill="1" applyAlignment="1" applyProtection="1">
      <alignment horizontal="right"/>
      <protection locked="0"/>
    </xf>
    <xf numFmtId="0" fontId="52" fillId="2" borderId="0" xfId="1" applyFont="1" applyFill="1"/>
    <xf numFmtId="49" fontId="53" fillId="2" borderId="0" xfId="1" applyNumberFormat="1" applyFont="1" applyFill="1" applyAlignment="1">
      <alignment horizontal="right" vertical="top"/>
    </xf>
    <xf numFmtId="49" fontId="51" fillId="2" borderId="0" xfId="1" applyNumberFormat="1" applyFont="1" applyFill="1" applyAlignment="1">
      <alignment horizontal="left" wrapText="1"/>
    </xf>
    <xf numFmtId="168" fontId="50" fillId="2" borderId="0" xfId="1" applyNumberFormat="1" applyFont="1" applyFill="1" applyAlignment="1" applyProtection="1">
      <alignment horizontal="center"/>
      <protection locked="0"/>
    </xf>
    <xf numFmtId="49" fontId="50" fillId="2" borderId="0" xfId="1" applyNumberFormat="1" applyFont="1" applyFill="1" applyAlignment="1">
      <alignment horizontal="right" vertical="top"/>
    </xf>
    <xf numFmtId="49" fontId="54" fillId="2" borderId="0" xfId="1" applyNumberFormat="1" applyFont="1" applyFill="1" applyAlignment="1">
      <alignment horizontal="right" vertical="top"/>
    </xf>
    <xf numFmtId="49" fontId="48" fillId="2" borderId="0" xfId="1" applyNumberFormat="1" applyFont="1" applyFill="1" applyAlignment="1">
      <alignment horizontal="left" wrapText="1"/>
    </xf>
    <xf numFmtId="0" fontId="55" fillId="2" borderId="0" xfId="1" applyFont="1" applyFill="1" applyAlignment="1">
      <alignment horizontal="left" wrapText="1"/>
    </xf>
    <xf numFmtId="168" fontId="48" fillId="2" borderId="0" xfId="1" applyNumberFormat="1" applyFont="1" applyFill="1" applyAlignment="1" applyProtection="1">
      <alignment horizontal="center"/>
      <protection locked="0"/>
    </xf>
    <xf numFmtId="3" fontId="48" fillId="2" borderId="0" xfId="1" applyNumberFormat="1" applyFont="1" applyFill="1" applyAlignment="1" applyProtection="1">
      <alignment horizontal="center"/>
      <protection locked="0"/>
    </xf>
    <xf numFmtId="3" fontId="48" fillId="5" borderId="0" xfId="1" applyNumberFormat="1" applyFont="1" applyFill="1" applyAlignment="1" applyProtection="1">
      <alignment horizontal="center"/>
      <protection locked="0"/>
    </xf>
    <xf numFmtId="3" fontId="48" fillId="2" borderId="0" xfId="1" applyNumberFormat="1" applyFont="1" applyFill="1" applyAlignment="1" applyProtection="1">
      <alignment horizontal="right"/>
      <protection locked="0"/>
    </xf>
    <xf numFmtId="0" fontId="34" fillId="4" borderId="0" xfId="1" applyFont="1" applyFill="1" applyAlignment="1" applyProtection="1">
      <alignment horizontal="left" vertical="center"/>
      <protection locked="0"/>
    </xf>
    <xf numFmtId="0" fontId="24" fillId="2" borderId="0" xfId="1" applyFont="1" applyFill="1" applyAlignment="1">
      <alignment horizontal="center"/>
    </xf>
    <xf numFmtId="0" fontId="27" fillId="2" borderId="0" xfId="1" applyFont="1" applyFill="1" applyAlignment="1">
      <alignment horizontal="left"/>
    </xf>
    <xf numFmtId="0" fontId="21" fillId="6" borderId="2" xfId="1" applyFont="1" applyFill="1" applyBorder="1" applyAlignment="1" applyProtection="1">
      <alignment horizontal="left" vertical="center"/>
      <protection locked="0"/>
    </xf>
    <xf numFmtId="0" fontId="21" fillId="6" borderId="3" xfId="1" applyFont="1" applyFill="1" applyBorder="1" applyAlignment="1" applyProtection="1">
      <alignment horizontal="left" vertical="center"/>
      <protection locked="0"/>
    </xf>
    <xf numFmtId="0" fontId="29" fillId="2" borderId="0" xfId="1" applyFont="1" applyFill="1" applyAlignment="1">
      <alignment horizontal="center" vertical="top"/>
    </xf>
    <xf numFmtId="3" fontId="47" fillId="2" borderId="0" xfId="1" applyNumberFormat="1" applyFont="1" applyFill="1" applyAlignment="1">
      <alignment horizontal="right"/>
    </xf>
    <xf numFmtId="0" fontId="5" fillId="2" borderId="1" xfId="1" applyFont="1" applyFill="1" applyBorder="1" applyAlignment="1">
      <alignment horizontal="center" vertical="top"/>
    </xf>
    <xf numFmtId="0" fontId="14" fillId="2" borderId="0" xfId="1" applyFont="1" applyFill="1" applyAlignment="1">
      <alignment horizontal="center" vertical="top"/>
    </xf>
    <xf numFmtId="49" fontId="7" fillId="2" borderId="3" xfId="1" applyNumberFormat="1" applyFont="1" applyFill="1" applyBorder="1" applyAlignment="1" applyProtection="1">
      <alignment horizontal="left" vertical="center" wrapText="1"/>
      <protection locked="0"/>
    </xf>
    <xf numFmtId="0" fontId="5" fillId="2" borderId="1" xfId="1" applyFont="1" applyFill="1" applyBorder="1" applyAlignment="1" applyProtection="1">
      <alignment horizontal="center" vertical="top"/>
    </xf>
    <xf numFmtId="0" fontId="14" fillId="2" borderId="0" xfId="1" applyFont="1" applyFill="1" applyAlignment="1" applyProtection="1">
      <alignment horizontal="center" vertical="top"/>
    </xf>
  </cellXfs>
  <cellStyles count="6">
    <cellStyle name="Currency 2" xfId="2" xr:uid="{62DEBFEF-DE0B-458A-8114-3328146CE7FB}"/>
    <cellStyle name="Currency 3" xfId="3" xr:uid="{ABF0871E-AB33-41AF-A38A-33840E0BCF32}"/>
    <cellStyle name="Normal" xfId="0" builtinId="0"/>
    <cellStyle name="Normal 2" xfId="1" xr:uid="{08E7FC36-D11F-4689-8C3F-FFEBDFACDF36}"/>
    <cellStyle name="Normal 2 2" xfId="4" xr:uid="{2DED8CA4-2B38-478E-9F5F-2C08F4A4D3B6}"/>
    <cellStyle name="Normal 3" xfId="5" xr:uid="{D910368F-C805-4558-A40E-86AB25ADC7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12</xdr:col>
      <xdr:colOff>209550</xdr:colOff>
      <xdr:row>28</xdr:row>
      <xdr:rowOff>146050</xdr:rowOff>
    </xdr:from>
    <xdr:ext cx="184731" cy="264560"/>
    <xdr:sp macro="" textlink="">
      <xdr:nvSpPr>
        <xdr:cNvPr id="2" name="TextBox 1">
          <a:extLst>
            <a:ext uri="{FF2B5EF4-FFF2-40B4-BE49-F238E27FC236}">
              <a16:creationId xmlns:a16="http://schemas.microsoft.com/office/drawing/2014/main" id="{484B59EB-7BF1-421C-826E-02C32FF1CB46}"/>
            </a:ext>
          </a:extLst>
        </xdr:cNvPr>
        <xdr:cNvSpPr txBox="1"/>
      </xdr:nvSpPr>
      <xdr:spPr>
        <a:xfrm>
          <a:off x="7707630" y="4504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s-IS" sz="1100"/>
        </a:p>
      </xdr:txBody>
    </xdr:sp>
    <xdr:clientData/>
  </xdr:oneCellAnchor>
  <xdr:oneCellAnchor>
    <xdr:from>
      <xdr:col>1</xdr:col>
      <xdr:colOff>266699</xdr:colOff>
      <xdr:row>0</xdr:row>
      <xdr:rowOff>176213</xdr:rowOff>
    </xdr:from>
    <xdr:ext cx="1150865" cy="847724"/>
    <xdr:pic>
      <xdr:nvPicPr>
        <xdr:cNvPr id="3" name="Picture 2" descr="Logo, company name&#10;&#10;Description automatically generated">
          <a:extLst>
            <a:ext uri="{FF2B5EF4-FFF2-40B4-BE49-F238E27FC236}">
              <a16:creationId xmlns:a16="http://schemas.microsoft.com/office/drawing/2014/main" id="{AA4B2D58-3253-4705-8295-FAA56D1ABE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1539" y="168593"/>
          <a:ext cx="1150865" cy="847724"/>
        </a:xfrm>
        <a:prstGeom prst="rect">
          <a:avLst/>
        </a:prstGeom>
        <a:noFill/>
        <a:ln>
          <a:noFill/>
        </a:ln>
      </xdr:spPr>
    </xdr:pic>
    <xdr:clientData/>
  </xdr:oneCellAnchor>
  <xdr:twoCellAnchor>
    <xdr:from>
      <xdr:col>1</xdr:col>
      <xdr:colOff>76200</xdr:colOff>
      <xdr:row>3</xdr:row>
      <xdr:rowOff>106680</xdr:rowOff>
    </xdr:from>
    <xdr:to>
      <xdr:col>4</xdr:col>
      <xdr:colOff>2567940</xdr:colOff>
      <xdr:row>4</xdr:row>
      <xdr:rowOff>800100</xdr:rowOff>
    </xdr:to>
    <xdr:sp macro="" textlink="">
      <xdr:nvSpPr>
        <xdr:cNvPr id="4" name="TextBox 3">
          <a:extLst>
            <a:ext uri="{FF2B5EF4-FFF2-40B4-BE49-F238E27FC236}">
              <a16:creationId xmlns:a16="http://schemas.microsoft.com/office/drawing/2014/main" id="{9DD2A1EE-C611-42CB-807F-8CC383E957D9}"/>
            </a:ext>
          </a:extLst>
        </xdr:cNvPr>
        <xdr:cNvSpPr txBox="1"/>
      </xdr:nvSpPr>
      <xdr:spPr>
        <a:xfrm>
          <a:off x="701040" y="1760220"/>
          <a:ext cx="7604760" cy="236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is-IS" sz="1100" b="1"/>
            <a:t>Almennar leiðbeiningar við útfyllingu tilboðsskjals:</a:t>
          </a:r>
        </a:p>
        <a:p>
          <a:pPr algn="l"/>
          <a:r>
            <a:rPr lang="is-IS" sz="1100"/>
            <a:t>Bjóðendur skulu tilgreina einingarverð sitt í grænum dálki í magnskrá og skila inn útfylltri magnskrá með tilboði.</a:t>
          </a:r>
        </a:p>
        <a:p>
          <a:pPr algn="l"/>
          <a:r>
            <a:rPr lang="is-IS" sz="1100"/>
            <a:t>Sé ekki gefið upp einingarverð fyrir verklið í verkþátt verður það túlkað með þeim hætti að einingaverð þess verkliðs sé innifalið í öðrum verkliðum.</a:t>
          </a:r>
        </a:p>
        <a:p>
          <a:pPr algn="l"/>
          <a:r>
            <a:rPr lang="is-IS" sz="1100"/>
            <a:t>Allar magntölur í magnskrá eru áætlaðar og geta breyst á verktímanum. Samningsaðilar geta ekki sett fram kröfur um breytingu á einingaverðum þó svo að magn einstakra liða aukist eða minnki eða jafnvel falli út. Einungis verður greitt fyrir sannanlega unnið magn samkvæmt mælingum framkvæmdum af fulltrúa verkkaupa og verktaka.</a:t>
          </a:r>
        </a:p>
        <a:p>
          <a:pPr algn="l"/>
          <a:r>
            <a:rPr lang="is-IS" sz="1100"/>
            <a:t>Í einingarverðum skal innifalinn ALLUR KOSTNAÐUR verktaka sem þarf til að fullgera verkið samkvæmt teikningum og verklýsingum án nokkurrar takmörkunar, nema slíkt sé sérstaklega tekið fram í verklýsingum, þar með talið allt efni, öll vinna eða annað það sem þarf til að skila fullfrágengnu verki sama hvaða nafni það nefnist.</a:t>
          </a:r>
        </a:p>
        <a:p>
          <a:pPr algn="l"/>
          <a:r>
            <a:rPr lang="is-IS" sz="1100"/>
            <a:t>Upplýsingar um hvað er m.a. innifalið Öll upptalning á því hvað er innifalið í einingarverðum er eingöngu til upplýsinga og ber ekki að túlka með þeim hætti að það sem þar er ótalið er sé ekki innifalið í einingarverð.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227478</xdr:colOff>
      <xdr:row>0</xdr:row>
      <xdr:rowOff>437838</xdr:rowOff>
    </xdr:from>
    <xdr:to>
      <xdr:col>2</xdr:col>
      <xdr:colOff>1058955</xdr:colOff>
      <xdr:row>2</xdr:row>
      <xdr:rowOff>455256</xdr:rowOff>
    </xdr:to>
    <xdr:pic>
      <xdr:nvPicPr>
        <xdr:cNvPr id="2" name="Picture 1" descr="Logo, company name&#10;&#10;Description automatically generated">
          <a:extLst>
            <a:ext uri="{FF2B5EF4-FFF2-40B4-BE49-F238E27FC236}">
              <a16:creationId xmlns:a16="http://schemas.microsoft.com/office/drawing/2014/main" id="{B55BC1CB-8F1C-4CFC-A65B-F842E6484B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2318" y="437838"/>
          <a:ext cx="1471557" cy="108421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227478</xdr:colOff>
      <xdr:row>0</xdr:row>
      <xdr:rowOff>437838</xdr:rowOff>
    </xdr:from>
    <xdr:to>
      <xdr:col>2</xdr:col>
      <xdr:colOff>1064986</xdr:colOff>
      <xdr:row>2</xdr:row>
      <xdr:rowOff>455256</xdr:rowOff>
    </xdr:to>
    <xdr:pic>
      <xdr:nvPicPr>
        <xdr:cNvPr id="2" name="Picture 1" descr="Logo, company name&#10;&#10;Description automatically generated">
          <a:extLst>
            <a:ext uri="{FF2B5EF4-FFF2-40B4-BE49-F238E27FC236}">
              <a16:creationId xmlns:a16="http://schemas.microsoft.com/office/drawing/2014/main" id="{C1B6E757-914F-4E9A-9907-934447A61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703" y="437838"/>
          <a:ext cx="1499496" cy="108421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227478</xdr:colOff>
      <xdr:row>0</xdr:row>
      <xdr:rowOff>437838</xdr:rowOff>
    </xdr:from>
    <xdr:to>
      <xdr:col>2</xdr:col>
      <xdr:colOff>1047525</xdr:colOff>
      <xdr:row>2</xdr:row>
      <xdr:rowOff>455256</xdr:rowOff>
    </xdr:to>
    <xdr:pic>
      <xdr:nvPicPr>
        <xdr:cNvPr id="2" name="Picture 1" descr="Logo, company name&#10;&#10;Description automatically generated">
          <a:extLst>
            <a:ext uri="{FF2B5EF4-FFF2-40B4-BE49-F238E27FC236}">
              <a16:creationId xmlns:a16="http://schemas.microsoft.com/office/drawing/2014/main" id="{6F9B1F28-BF6F-4FE6-A5AF-3F26AECAA2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2318" y="437838"/>
          <a:ext cx="1460127" cy="108421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227478</xdr:colOff>
      <xdr:row>0</xdr:row>
      <xdr:rowOff>437838</xdr:rowOff>
    </xdr:from>
    <xdr:to>
      <xdr:col>2</xdr:col>
      <xdr:colOff>1058955</xdr:colOff>
      <xdr:row>2</xdr:row>
      <xdr:rowOff>455256</xdr:rowOff>
    </xdr:to>
    <xdr:pic>
      <xdr:nvPicPr>
        <xdr:cNvPr id="2" name="Picture 1" descr="Logo, company name&#10;&#10;Description automatically generated">
          <a:extLst>
            <a:ext uri="{FF2B5EF4-FFF2-40B4-BE49-F238E27FC236}">
              <a16:creationId xmlns:a16="http://schemas.microsoft.com/office/drawing/2014/main" id="{D8D3BD83-903C-43BE-B51C-C04FE4F6E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2318" y="437838"/>
          <a:ext cx="1471557" cy="108421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227478</xdr:colOff>
      <xdr:row>0</xdr:row>
      <xdr:rowOff>437838</xdr:rowOff>
    </xdr:from>
    <xdr:to>
      <xdr:col>2</xdr:col>
      <xdr:colOff>1054215</xdr:colOff>
      <xdr:row>2</xdr:row>
      <xdr:rowOff>455256</xdr:rowOff>
    </xdr:to>
    <xdr:pic>
      <xdr:nvPicPr>
        <xdr:cNvPr id="2" name="Picture 1" descr="Logo, company name&#10;&#10;Description automatically generated">
          <a:extLst>
            <a:ext uri="{FF2B5EF4-FFF2-40B4-BE49-F238E27FC236}">
              <a16:creationId xmlns:a16="http://schemas.microsoft.com/office/drawing/2014/main" id="{04D837BD-93E5-4C76-BCE9-00850489FC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419" y="437838"/>
          <a:ext cx="1487022" cy="108758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227478</xdr:colOff>
      <xdr:row>0</xdr:row>
      <xdr:rowOff>437838</xdr:rowOff>
    </xdr:from>
    <xdr:to>
      <xdr:col>2</xdr:col>
      <xdr:colOff>1058955</xdr:colOff>
      <xdr:row>2</xdr:row>
      <xdr:rowOff>455256</xdr:rowOff>
    </xdr:to>
    <xdr:pic>
      <xdr:nvPicPr>
        <xdr:cNvPr id="2" name="Picture 1" descr="Logo, company name&#10;&#10;Description automatically generated">
          <a:extLst>
            <a:ext uri="{FF2B5EF4-FFF2-40B4-BE49-F238E27FC236}">
              <a16:creationId xmlns:a16="http://schemas.microsoft.com/office/drawing/2014/main" id="{0BDB2512-6968-4CAC-8A0A-6FAE203A7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964" y="437838"/>
          <a:ext cx="1473734" cy="1084218"/>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227478</xdr:colOff>
      <xdr:row>0</xdr:row>
      <xdr:rowOff>437838</xdr:rowOff>
    </xdr:from>
    <xdr:to>
      <xdr:col>2</xdr:col>
      <xdr:colOff>1058955</xdr:colOff>
      <xdr:row>2</xdr:row>
      <xdr:rowOff>455256</xdr:rowOff>
    </xdr:to>
    <xdr:pic>
      <xdr:nvPicPr>
        <xdr:cNvPr id="2" name="Picture 1" descr="Logo, company name&#10;&#10;Description automatically generated">
          <a:extLst>
            <a:ext uri="{FF2B5EF4-FFF2-40B4-BE49-F238E27FC236}">
              <a16:creationId xmlns:a16="http://schemas.microsoft.com/office/drawing/2014/main" id="{F2715B2A-F5CE-49FD-A95A-6BBFB7A93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2318" y="437838"/>
          <a:ext cx="1463937" cy="1084218"/>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227478</xdr:colOff>
      <xdr:row>0</xdr:row>
      <xdr:rowOff>437838</xdr:rowOff>
    </xdr:from>
    <xdr:to>
      <xdr:col>2</xdr:col>
      <xdr:colOff>1058955</xdr:colOff>
      <xdr:row>2</xdr:row>
      <xdr:rowOff>455256</xdr:rowOff>
    </xdr:to>
    <xdr:pic>
      <xdr:nvPicPr>
        <xdr:cNvPr id="2" name="Picture 1" descr="Logo, company name&#10;&#10;Description automatically generated">
          <a:extLst>
            <a:ext uri="{FF2B5EF4-FFF2-40B4-BE49-F238E27FC236}">
              <a16:creationId xmlns:a16="http://schemas.microsoft.com/office/drawing/2014/main" id="{E7635446-A882-4CCD-B7DB-1273441032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941" y="437838"/>
          <a:ext cx="1493464" cy="108421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01D86-BE67-4ADF-BD8B-2EAF73EFF0AC}">
  <dimension ref="B1:H26"/>
  <sheetViews>
    <sheetView showGridLines="0" tabSelected="1" zoomScale="85" zoomScaleNormal="85" workbookViewId="0">
      <selection activeCell="E18" sqref="E18"/>
    </sheetView>
  </sheetViews>
  <sheetFormatPr defaultColWidth="9.1328125" defaultRowHeight="13.15" x14ac:dyDescent="0.4"/>
  <cols>
    <col min="1" max="1" width="9.86328125" style="10" customWidth="1"/>
    <col min="2" max="2" width="5.796875" style="10" customWidth="1"/>
    <col min="3" max="3" width="47.19921875" style="10" customWidth="1"/>
    <col min="4" max="4" width="21.53125" style="10" customWidth="1"/>
    <col min="5" max="5" width="37.53125" style="10" customWidth="1"/>
    <col min="6" max="6" width="9.86328125" style="10" customWidth="1"/>
    <col min="7" max="16384" width="9.1328125" style="10"/>
  </cols>
  <sheetData>
    <row r="1" spans="2:8" ht="75" customHeight="1" x14ac:dyDescent="0.4"/>
    <row r="2" spans="2:8" s="25" customFormat="1" ht="33" customHeight="1" x14ac:dyDescent="0.45">
      <c r="B2" s="276" t="s">
        <v>0</v>
      </c>
      <c r="C2" s="276"/>
      <c r="D2" s="276"/>
      <c r="E2" s="276"/>
      <c r="F2" s="27"/>
      <c r="G2" s="26"/>
      <c r="H2" s="26"/>
    </row>
    <row r="3" spans="2:8" ht="15" customHeight="1" x14ac:dyDescent="0.45">
      <c r="B3" s="272" t="s">
        <v>1</v>
      </c>
      <c r="C3" s="272"/>
      <c r="D3" s="272"/>
      <c r="E3" s="272"/>
    </row>
    <row r="4" spans="2:8" ht="131.44999999999999" customHeight="1" x14ac:dyDescent="0.45">
      <c r="B4" s="29"/>
      <c r="C4" s="29"/>
      <c r="D4" s="29"/>
      <c r="E4" s="29"/>
    </row>
    <row r="5" spans="2:8" ht="89.45" customHeight="1" x14ac:dyDescent="0.65">
      <c r="B5" s="273" t="s">
        <v>350</v>
      </c>
      <c r="C5" s="273"/>
      <c r="D5" s="273"/>
      <c r="E5" s="273"/>
    </row>
    <row r="6" spans="2:8" ht="15.4" x14ac:dyDescent="0.45">
      <c r="B6" s="24" t="s">
        <v>349</v>
      </c>
      <c r="C6" s="13"/>
      <c r="D6" s="13"/>
      <c r="E6" s="11"/>
    </row>
    <row r="7" spans="2:8" ht="15.4" x14ac:dyDescent="0.45">
      <c r="B7" s="15"/>
      <c r="C7" s="15"/>
      <c r="D7" s="13"/>
    </row>
    <row r="8" spans="2:8" ht="15.4" x14ac:dyDescent="0.45">
      <c r="B8" s="23" t="s">
        <v>348</v>
      </c>
      <c r="C8" s="22" t="s">
        <v>347</v>
      </c>
      <c r="D8" s="13"/>
      <c r="E8" s="21" t="s">
        <v>346</v>
      </c>
    </row>
    <row r="9" spans="2:8" ht="21.6" customHeight="1" x14ac:dyDescent="0.45">
      <c r="B9" s="19">
        <v>1</v>
      </c>
      <c r="C9" s="13" t="s">
        <v>345</v>
      </c>
      <c r="D9" s="13"/>
      <c r="E9" s="20">
        <f>'1 Aðstaða og Jarðvinna'!H59</f>
        <v>0</v>
      </c>
    </row>
    <row r="10" spans="2:8" ht="21.6" customHeight="1" x14ac:dyDescent="0.45">
      <c r="B10" s="19">
        <v>2</v>
      </c>
      <c r="C10" s="13" t="s">
        <v>344</v>
      </c>
      <c r="D10" s="13"/>
      <c r="E10" s="20">
        <f>'2 Burðarvirki-200422'!H127</f>
        <v>0</v>
      </c>
    </row>
    <row r="11" spans="2:8" ht="21.6" customHeight="1" x14ac:dyDescent="0.45">
      <c r="B11" s="19">
        <v>3</v>
      </c>
      <c r="C11" s="13" t="s">
        <v>343</v>
      </c>
      <c r="D11" s="13"/>
      <c r="E11" s="20">
        <f>'3 Lagnir'!H405</f>
        <v>0</v>
      </c>
    </row>
    <row r="12" spans="2:8" ht="21.6" customHeight="1" x14ac:dyDescent="0.45">
      <c r="B12" s="19">
        <v>4</v>
      </c>
      <c r="C12" s="13" t="s">
        <v>342</v>
      </c>
      <c r="D12" s="13"/>
      <c r="E12" s="20">
        <f>'4 Rafkerfi'!H186</f>
        <v>0</v>
      </c>
    </row>
    <row r="13" spans="2:8" ht="21.6" customHeight="1" x14ac:dyDescent="0.45">
      <c r="B13" s="19">
        <v>5</v>
      </c>
      <c r="C13" s="13" t="s">
        <v>341</v>
      </c>
      <c r="D13" s="13"/>
      <c r="E13" s="20">
        <f>'5 Frágangur innanhúss'!H128</f>
        <v>0</v>
      </c>
    </row>
    <row r="14" spans="2:8" ht="21.6" customHeight="1" x14ac:dyDescent="0.45">
      <c r="B14" s="19">
        <v>6</v>
      </c>
      <c r="C14" s="13" t="s">
        <v>351</v>
      </c>
      <c r="D14" s="13"/>
      <c r="E14" s="20">
        <f>'6 Innréttingar og fastur búnaðu'!H94</f>
        <v>0</v>
      </c>
    </row>
    <row r="15" spans="2:8" ht="21.6" customHeight="1" x14ac:dyDescent="0.45">
      <c r="B15" s="19">
        <v>7</v>
      </c>
      <c r="C15" s="13" t="s">
        <v>340</v>
      </c>
      <c r="D15" s="13"/>
      <c r="E15" s="20">
        <f>'7 Frágangur utanhúss-130422'!H100</f>
        <v>0</v>
      </c>
    </row>
    <row r="16" spans="2:8" ht="21.6" customHeight="1" x14ac:dyDescent="0.45">
      <c r="B16" s="19">
        <v>8</v>
      </c>
      <c r="C16" s="13" t="s">
        <v>352</v>
      </c>
      <c r="D16" s="13"/>
      <c r="E16" s="20">
        <f>'8 Frágangur á lóð-200422'!H137</f>
        <v>0</v>
      </c>
    </row>
    <row r="17" spans="2:5" ht="15.75" thickBot="1" x14ac:dyDescent="0.5">
      <c r="B17" s="19"/>
      <c r="C17" s="13"/>
      <c r="D17" s="13"/>
      <c r="E17" s="18"/>
    </row>
    <row r="18" spans="2:5" ht="37.5" customHeight="1" thickBot="1" x14ac:dyDescent="0.45">
      <c r="B18" s="274" t="s">
        <v>339</v>
      </c>
      <c r="C18" s="275"/>
      <c r="D18" s="17"/>
      <c r="E18" s="16">
        <f>SUM(E9:E16)</f>
        <v>0</v>
      </c>
    </row>
    <row r="19" spans="2:5" ht="15.4" x14ac:dyDescent="0.45">
      <c r="B19" s="15"/>
      <c r="C19" s="15"/>
      <c r="D19" s="13"/>
      <c r="E19" s="11"/>
    </row>
    <row r="20" spans="2:5" ht="15.4" x14ac:dyDescent="0.45">
      <c r="B20" s="14"/>
      <c r="C20" s="13"/>
      <c r="D20" s="12"/>
      <c r="E20" s="11"/>
    </row>
    <row r="21" spans="2:5" ht="17.649999999999999" x14ac:dyDescent="0.5">
      <c r="B21" s="4"/>
    </row>
    <row r="22" spans="2:5" ht="14.25" x14ac:dyDescent="0.45">
      <c r="B22" s="5"/>
    </row>
    <row r="23" spans="2:5" ht="14.25" x14ac:dyDescent="0.45">
      <c r="B23" s="5"/>
    </row>
    <row r="24" spans="2:5" ht="14.25" x14ac:dyDescent="0.45">
      <c r="B24" s="5"/>
    </row>
    <row r="25" spans="2:5" ht="14.25" x14ac:dyDescent="0.45">
      <c r="B25" s="5"/>
    </row>
    <row r="26" spans="2:5" ht="14.25" x14ac:dyDescent="0.45">
      <c r="B26" s="5"/>
    </row>
  </sheetData>
  <mergeCells count="4">
    <mergeCell ref="B3:E3"/>
    <mergeCell ref="B5:E5"/>
    <mergeCell ref="B18:C18"/>
    <mergeCell ref="B2:E2"/>
  </mergeCells>
  <pageMargins left="0.74803149606299213" right="0.74803149606299213" top="0.59055118110236227" bottom="0.98425196850393704" header="0.51181102362204722" footer="0.51181102362204722"/>
  <pageSetup paperSize="9" scale="65" orientation="portrait" r:id="rId1"/>
  <headerFooter alignWithMargins="0"/>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A26DB-C683-43C6-BC0E-842156302231}">
  <dimension ref="A1:H149"/>
  <sheetViews>
    <sheetView showGridLines="0" zoomScale="55" zoomScaleNormal="55" zoomScaleSheetLayoutView="25" workbookViewId="0">
      <selection activeCell="C59" sqref="C59"/>
    </sheetView>
  </sheetViews>
  <sheetFormatPr defaultColWidth="9.1328125" defaultRowHeight="14.25" x14ac:dyDescent="0.45"/>
  <cols>
    <col min="1" max="1" width="9.1328125" style="30"/>
    <col min="2" max="2" width="9.33203125" style="68" customWidth="1"/>
    <col min="3" max="3" width="56.33203125" style="69" customWidth="1"/>
    <col min="4" max="4" width="66.46484375" style="69" customWidth="1"/>
    <col min="5" max="5" width="9.33203125" style="35" customWidth="1"/>
    <col min="6" max="6" width="8.86328125" style="34" customWidth="1"/>
    <col min="7" max="7" width="15" style="35" customWidth="1"/>
    <col min="8" max="8" width="26.6640625" style="36" customWidth="1"/>
    <col min="9" max="16384" width="9.1328125" style="37"/>
  </cols>
  <sheetData>
    <row r="1" spans="1:8" ht="43.25" customHeight="1" x14ac:dyDescent="0.45">
      <c r="B1" s="31"/>
      <c r="C1" s="32"/>
      <c r="D1" s="32"/>
      <c r="E1" s="33"/>
    </row>
    <row r="2" spans="1:8" ht="41" customHeight="1" x14ac:dyDescent="0.45">
      <c r="C2" s="203"/>
      <c r="D2" s="204" t="s">
        <v>0</v>
      </c>
      <c r="E2" s="203"/>
      <c r="F2" s="203"/>
      <c r="G2" s="203"/>
      <c r="H2" s="205"/>
    </row>
    <row r="3" spans="1:8" ht="53" customHeight="1" thickBot="1" x14ac:dyDescent="0.5">
      <c r="C3" s="206"/>
      <c r="D3" s="206" t="s">
        <v>1</v>
      </c>
      <c r="E3" s="206"/>
      <c r="F3" s="206"/>
      <c r="G3" s="206"/>
      <c r="H3" s="206"/>
    </row>
    <row r="4" spans="1:8" s="45" customFormat="1" ht="26.75" customHeight="1" thickBot="1" x14ac:dyDescent="0.5">
      <c r="A4" s="38"/>
      <c r="B4" s="39" t="s">
        <v>2</v>
      </c>
      <c r="C4" s="113" t="s">
        <v>3</v>
      </c>
      <c r="D4" s="41" t="s">
        <v>4</v>
      </c>
      <c r="E4" s="42" t="s">
        <v>5</v>
      </c>
      <c r="F4" s="43" t="s">
        <v>6</v>
      </c>
      <c r="G4" s="42" t="s">
        <v>7</v>
      </c>
      <c r="H4" s="44" t="s">
        <v>8</v>
      </c>
    </row>
    <row r="5" spans="1:8" ht="43.5" customHeight="1" x14ac:dyDescent="0.45">
      <c r="B5" s="46" t="s">
        <v>1203</v>
      </c>
      <c r="C5" s="47" t="s">
        <v>1204</v>
      </c>
      <c r="D5" s="48"/>
      <c r="E5" s="49"/>
      <c r="F5" s="50"/>
      <c r="G5" s="49"/>
      <c r="H5" s="51"/>
    </row>
    <row r="6" spans="1:8" s="57" customFormat="1" ht="21.5" customHeight="1" x14ac:dyDescent="0.5">
      <c r="A6" s="52"/>
      <c r="B6" s="53" t="s">
        <v>1205</v>
      </c>
      <c r="C6" s="54" t="s">
        <v>1206</v>
      </c>
      <c r="D6" s="48"/>
      <c r="E6" s="55"/>
      <c r="F6" s="55"/>
      <c r="G6" s="75"/>
      <c r="H6" s="56"/>
    </row>
    <row r="7" spans="1:8" x14ac:dyDescent="0.45">
      <c r="B7" s="58" t="s">
        <v>1207</v>
      </c>
      <c r="C7" s="59" t="s">
        <v>1208</v>
      </c>
      <c r="D7" s="59"/>
      <c r="E7" s="49">
        <v>1</v>
      </c>
      <c r="F7" s="49" t="s">
        <v>393</v>
      </c>
      <c r="G7" s="3"/>
      <c r="H7" s="51">
        <f>E7*G7</f>
        <v>0</v>
      </c>
    </row>
    <row r="8" spans="1:8" x14ac:dyDescent="0.45">
      <c r="B8" s="58" t="s">
        <v>1209</v>
      </c>
      <c r="C8" s="59"/>
      <c r="D8" s="59"/>
      <c r="E8" s="207"/>
      <c r="F8" s="207"/>
      <c r="G8" s="202"/>
      <c r="H8" s="51"/>
    </row>
    <row r="9" spans="1:8" x14ac:dyDescent="0.45">
      <c r="B9" s="208" t="s">
        <v>1210</v>
      </c>
      <c r="C9" s="59" t="s">
        <v>1211</v>
      </c>
      <c r="D9" s="60"/>
      <c r="E9" s="207"/>
      <c r="F9" s="207"/>
      <c r="G9" s="202"/>
      <c r="H9" s="51"/>
    </row>
    <row r="10" spans="1:8" x14ac:dyDescent="0.45">
      <c r="B10" s="208"/>
      <c r="C10" s="59" t="s">
        <v>1212</v>
      </c>
      <c r="D10" s="60"/>
      <c r="E10" s="49">
        <v>330</v>
      </c>
      <c r="F10" s="49" t="s">
        <v>360</v>
      </c>
      <c r="G10" s="3"/>
      <c r="H10" s="51">
        <f t="shared" ref="H10:H12" si="0">E10*G10</f>
        <v>0</v>
      </c>
    </row>
    <row r="11" spans="1:8" x14ac:dyDescent="0.45">
      <c r="B11" s="208"/>
      <c r="C11" s="59" t="s">
        <v>1213</v>
      </c>
      <c r="D11" s="60"/>
      <c r="E11" s="49">
        <v>1</v>
      </c>
      <c r="F11" s="49" t="s">
        <v>116</v>
      </c>
      <c r="G11" s="3"/>
      <c r="H11" s="51">
        <f t="shared" si="0"/>
        <v>0</v>
      </c>
    </row>
    <row r="12" spans="1:8" x14ac:dyDescent="0.45">
      <c r="B12" s="208"/>
      <c r="C12" s="59" t="s">
        <v>1214</v>
      </c>
      <c r="D12" s="60"/>
      <c r="E12" s="49">
        <v>1</v>
      </c>
      <c r="F12" s="49" t="s">
        <v>116</v>
      </c>
      <c r="G12" s="3"/>
      <c r="H12" s="51">
        <f t="shared" si="0"/>
        <v>0</v>
      </c>
    </row>
    <row r="13" spans="1:8" x14ac:dyDescent="0.45">
      <c r="B13" s="58"/>
      <c r="C13" s="59"/>
      <c r="D13" s="59"/>
      <c r="E13" s="49"/>
      <c r="F13" s="49"/>
      <c r="G13" s="1"/>
      <c r="H13" s="51"/>
    </row>
    <row r="14" spans="1:8" x14ac:dyDescent="0.45">
      <c r="B14" s="62"/>
      <c r="C14" s="63" t="s">
        <v>1215</v>
      </c>
      <c r="D14" s="63"/>
      <c r="E14" s="64"/>
      <c r="F14" s="65"/>
      <c r="G14" s="2"/>
      <c r="H14" s="67">
        <f>SUM(H7:H12)</f>
        <v>0</v>
      </c>
    </row>
    <row r="15" spans="1:8" x14ac:dyDescent="0.45">
      <c r="B15" s="58"/>
      <c r="C15" s="48"/>
      <c r="D15" s="48"/>
      <c r="E15" s="49"/>
      <c r="F15" s="49"/>
      <c r="G15" s="1"/>
      <c r="H15" s="51"/>
    </row>
    <row r="16" spans="1:8" s="57" customFormat="1" ht="21.5" customHeight="1" x14ac:dyDescent="0.5">
      <c r="A16" s="52"/>
      <c r="B16" s="53" t="s">
        <v>1216</v>
      </c>
      <c r="C16" s="209" t="s">
        <v>1217</v>
      </c>
      <c r="D16" s="48"/>
      <c r="E16" s="55"/>
      <c r="F16" s="55"/>
      <c r="G16" s="6"/>
      <c r="H16" s="56"/>
    </row>
    <row r="17" spans="1:8" x14ac:dyDescent="0.45">
      <c r="B17" s="58" t="s">
        <v>1218</v>
      </c>
      <c r="C17" s="59" t="s">
        <v>1219</v>
      </c>
      <c r="D17" s="59"/>
      <c r="E17" s="49"/>
      <c r="F17" s="49"/>
      <c r="G17" s="7"/>
      <c r="H17" s="51"/>
    </row>
    <row r="18" spans="1:8" x14ac:dyDescent="0.45">
      <c r="B18" s="58"/>
      <c r="C18" s="59"/>
      <c r="D18" s="59"/>
      <c r="E18" s="49"/>
      <c r="F18" s="49"/>
      <c r="G18" s="1"/>
      <c r="H18" s="51"/>
    </row>
    <row r="19" spans="1:8" x14ac:dyDescent="0.45">
      <c r="B19" s="62"/>
      <c r="C19" s="63" t="s">
        <v>1220</v>
      </c>
      <c r="D19" s="63"/>
      <c r="E19" s="64"/>
      <c r="F19" s="65"/>
      <c r="G19" s="2"/>
      <c r="H19" s="67"/>
    </row>
    <row r="20" spans="1:8" x14ac:dyDescent="0.45">
      <c r="B20" s="58"/>
      <c r="C20" s="48"/>
      <c r="D20" s="48"/>
      <c r="E20" s="49"/>
      <c r="F20" s="49"/>
      <c r="G20" s="1"/>
      <c r="H20" s="51"/>
    </row>
    <row r="21" spans="1:8" s="57" customFormat="1" ht="21.5" customHeight="1" x14ac:dyDescent="0.5">
      <c r="A21" s="52"/>
      <c r="B21" s="53" t="s">
        <v>1221</v>
      </c>
      <c r="C21" s="54" t="s">
        <v>1222</v>
      </c>
      <c r="D21" s="48"/>
      <c r="E21" s="55"/>
      <c r="F21" s="55"/>
      <c r="G21" s="6"/>
      <c r="H21" s="56"/>
    </row>
    <row r="22" spans="1:8" x14ac:dyDescent="0.45">
      <c r="B22" s="58"/>
      <c r="C22" s="59"/>
      <c r="D22" s="59"/>
      <c r="E22" s="49"/>
      <c r="F22" s="49"/>
      <c r="G22" s="1"/>
      <c r="H22" s="51"/>
    </row>
    <row r="23" spans="1:8" x14ac:dyDescent="0.45">
      <c r="B23" s="62"/>
      <c r="C23" s="63" t="s">
        <v>1223</v>
      </c>
      <c r="D23" s="63"/>
      <c r="E23" s="64"/>
      <c r="F23" s="65"/>
      <c r="G23" s="2"/>
      <c r="H23" s="67"/>
    </row>
    <row r="24" spans="1:8" x14ac:dyDescent="0.45">
      <c r="B24" s="58"/>
      <c r="C24" s="48"/>
      <c r="D24" s="48"/>
      <c r="E24" s="49"/>
      <c r="F24" s="49"/>
      <c r="G24" s="1"/>
      <c r="H24" s="51"/>
    </row>
    <row r="25" spans="1:8" s="57" customFormat="1" ht="21.5" customHeight="1" x14ac:dyDescent="0.5">
      <c r="A25" s="52"/>
      <c r="B25" s="53" t="s">
        <v>1224</v>
      </c>
      <c r="C25" s="54" t="s">
        <v>745</v>
      </c>
      <c r="D25" s="48"/>
      <c r="E25" s="55"/>
      <c r="F25" s="55"/>
      <c r="G25" s="6"/>
      <c r="H25" s="56"/>
    </row>
    <row r="26" spans="1:8" x14ac:dyDescent="0.45">
      <c r="B26" s="58" t="s">
        <v>1225</v>
      </c>
      <c r="C26" s="59" t="s">
        <v>1226</v>
      </c>
      <c r="D26" s="59"/>
      <c r="E26" s="49"/>
      <c r="F26" s="49"/>
      <c r="G26" s="7"/>
      <c r="H26" s="51"/>
    </row>
    <row r="27" spans="1:8" x14ac:dyDescent="0.45">
      <c r="B27" s="58"/>
      <c r="C27" s="210" t="s">
        <v>1227</v>
      </c>
      <c r="D27" s="59"/>
      <c r="E27" s="211">
        <f>4700+2100</f>
        <v>6800</v>
      </c>
      <c r="F27" s="49" t="s">
        <v>292</v>
      </c>
      <c r="G27" s="3"/>
      <c r="H27" s="51">
        <f>E27*G27</f>
        <v>0</v>
      </c>
    </row>
    <row r="28" spans="1:8" x14ac:dyDescent="0.45">
      <c r="B28" s="58"/>
      <c r="C28" s="210" t="s">
        <v>1228</v>
      </c>
      <c r="D28" s="59"/>
      <c r="E28" s="211">
        <f>5500-2100</f>
        <v>3400</v>
      </c>
      <c r="F28" s="49" t="s">
        <v>292</v>
      </c>
      <c r="G28" s="3"/>
      <c r="H28" s="51">
        <f t="shared" ref="H28:H54" si="1">E28*G28</f>
        <v>0</v>
      </c>
    </row>
    <row r="29" spans="1:8" x14ac:dyDescent="0.45">
      <c r="B29" s="58" t="s">
        <v>1229</v>
      </c>
      <c r="C29" s="59" t="s">
        <v>1230</v>
      </c>
      <c r="D29" s="59"/>
      <c r="E29" s="211"/>
      <c r="F29" s="49"/>
      <c r="G29" s="202"/>
      <c r="H29" s="51"/>
    </row>
    <row r="30" spans="1:8" x14ac:dyDescent="0.45">
      <c r="B30" s="58" t="s">
        <v>1231</v>
      </c>
      <c r="C30" s="59" t="s">
        <v>1232</v>
      </c>
      <c r="D30" s="60"/>
      <c r="E30" s="211"/>
      <c r="F30" s="49"/>
      <c r="G30" s="202"/>
      <c r="H30" s="51"/>
    </row>
    <row r="31" spans="1:8" x14ac:dyDescent="0.45">
      <c r="B31" s="58" t="s">
        <v>1233</v>
      </c>
      <c r="C31" s="210" t="s">
        <v>1234</v>
      </c>
      <c r="D31" s="59"/>
      <c r="E31" s="211"/>
      <c r="F31" s="49"/>
      <c r="G31" s="202"/>
      <c r="H31" s="51"/>
    </row>
    <row r="32" spans="1:8" x14ac:dyDescent="0.45">
      <c r="B32" s="58"/>
      <c r="C32" s="210" t="s">
        <v>1235</v>
      </c>
      <c r="D32" s="59"/>
      <c r="E32" s="211">
        <v>6900</v>
      </c>
      <c r="F32" s="49" t="s">
        <v>292</v>
      </c>
      <c r="G32" s="3"/>
      <c r="H32" s="51">
        <f t="shared" si="1"/>
        <v>0</v>
      </c>
    </row>
    <row r="33" spans="2:8" x14ac:dyDescent="0.45">
      <c r="B33" s="58"/>
      <c r="C33" s="210" t="s">
        <v>1236</v>
      </c>
      <c r="D33" s="59"/>
      <c r="E33" s="211">
        <v>2</v>
      </c>
      <c r="F33" s="49" t="s">
        <v>116</v>
      </c>
      <c r="G33" s="3"/>
      <c r="H33" s="51">
        <f t="shared" si="1"/>
        <v>0</v>
      </c>
    </row>
    <row r="34" spans="2:8" x14ac:dyDescent="0.45">
      <c r="B34" s="58" t="s">
        <v>1237</v>
      </c>
      <c r="C34" s="212" t="s">
        <v>1238</v>
      </c>
      <c r="D34" s="213"/>
      <c r="E34" s="207"/>
      <c r="F34" s="207"/>
      <c r="G34" s="202"/>
      <c r="H34" s="51"/>
    </row>
    <row r="35" spans="2:8" x14ac:dyDescent="0.45">
      <c r="B35" s="58"/>
      <c r="C35" s="214" t="s">
        <v>1239</v>
      </c>
      <c r="D35" s="59"/>
      <c r="E35" s="215">
        <v>673</v>
      </c>
      <c r="F35" s="49" t="s">
        <v>292</v>
      </c>
      <c r="G35" s="3"/>
      <c r="H35" s="51">
        <f t="shared" si="1"/>
        <v>0</v>
      </c>
    </row>
    <row r="36" spans="2:8" x14ac:dyDescent="0.45">
      <c r="B36" s="58"/>
      <c r="C36" s="214" t="s">
        <v>1240</v>
      </c>
      <c r="D36" s="59"/>
      <c r="E36" s="215">
        <v>439</v>
      </c>
      <c r="F36" s="49" t="s">
        <v>292</v>
      </c>
      <c r="G36" s="3"/>
      <c r="H36" s="51">
        <f t="shared" si="1"/>
        <v>0</v>
      </c>
    </row>
    <row r="37" spans="2:8" x14ac:dyDescent="0.45">
      <c r="B37" s="58"/>
      <c r="C37" s="214" t="s">
        <v>1241</v>
      </c>
      <c r="D37" s="59"/>
      <c r="E37" s="215">
        <v>111</v>
      </c>
      <c r="F37" s="49" t="s">
        <v>292</v>
      </c>
      <c r="G37" s="3"/>
      <c r="H37" s="51">
        <f t="shared" si="1"/>
        <v>0</v>
      </c>
    </row>
    <row r="38" spans="2:8" x14ac:dyDescent="0.45">
      <c r="B38" s="58"/>
      <c r="C38" s="214" t="s">
        <v>1242</v>
      </c>
      <c r="D38" s="59"/>
      <c r="E38" s="215">
        <v>676</v>
      </c>
      <c r="F38" s="49" t="s">
        <v>292</v>
      </c>
      <c r="G38" s="3"/>
      <c r="H38" s="51">
        <f t="shared" si="1"/>
        <v>0</v>
      </c>
    </row>
    <row r="39" spans="2:8" x14ac:dyDescent="0.45">
      <c r="B39" s="58"/>
      <c r="C39" s="214" t="s">
        <v>1243</v>
      </c>
      <c r="D39" s="59"/>
      <c r="E39" s="215">
        <v>531</v>
      </c>
      <c r="F39" s="49" t="s">
        <v>292</v>
      </c>
      <c r="G39" s="3"/>
      <c r="H39" s="51">
        <f t="shared" si="1"/>
        <v>0</v>
      </c>
    </row>
    <row r="40" spans="2:8" x14ac:dyDescent="0.45">
      <c r="B40" s="58"/>
      <c r="C40" s="214" t="s">
        <v>1244</v>
      </c>
      <c r="D40" s="59"/>
      <c r="E40" s="215">
        <v>47</v>
      </c>
      <c r="F40" s="49" t="s">
        <v>292</v>
      </c>
      <c r="G40" s="3"/>
      <c r="H40" s="51">
        <f t="shared" si="1"/>
        <v>0</v>
      </c>
    </row>
    <row r="41" spans="2:8" x14ac:dyDescent="0.45">
      <c r="B41" s="58"/>
      <c r="C41" s="214" t="s">
        <v>1245</v>
      </c>
      <c r="D41" s="59"/>
      <c r="E41" s="215">
        <v>21</v>
      </c>
      <c r="F41" s="49" t="s">
        <v>292</v>
      </c>
      <c r="G41" s="3"/>
      <c r="H41" s="51">
        <f t="shared" si="1"/>
        <v>0</v>
      </c>
    </row>
    <row r="42" spans="2:8" x14ac:dyDescent="0.45">
      <c r="B42" s="58"/>
      <c r="C42" s="216" t="s">
        <v>1246</v>
      </c>
      <c r="D42" s="59"/>
      <c r="E42" s="215">
        <v>502</v>
      </c>
      <c r="F42" s="49" t="s">
        <v>292</v>
      </c>
      <c r="G42" s="3"/>
      <c r="H42" s="51">
        <f t="shared" si="1"/>
        <v>0</v>
      </c>
    </row>
    <row r="43" spans="2:8" x14ac:dyDescent="0.45">
      <c r="B43" s="58" t="s">
        <v>1247</v>
      </c>
      <c r="C43" s="59" t="s">
        <v>1248</v>
      </c>
      <c r="D43" s="60"/>
      <c r="E43" s="207"/>
      <c r="F43" s="207"/>
      <c r="G43" s="202"/>
      <c r="H43" s="51"/>
    </row>
    <row r="44" spans="2:8" x14ac:dyDescent="0.45">
      <c r="B44" s="58" t="s">
        <v>1249</v>
      </c>
      <c r="C44" s="212" t="s">
        <v>1250</v>
      </c>
      <c r="D44" s="59"/>
      <c r="E44" s="211">
        <v>1</v>
      </c>
      <c r="F44" s="49" t="s">
        <v>393</v>
      </c>
      <c r="G44" s="3"/>
      <c r="H44" s="51">
        <f t="shared" si="1"/>
        <v>0</v>
      </c>
    </row>
    <row r="45" spans="2:8" x14ac:dyDescent="0.45">
      <c r="B45" s="58" t="s">
        <v>1251</v>
      </c>
      <c r="C45" s="212" t="s">
        <v>1252</v>
      </c>
      <c r="D45" s="59"/>
      <c r="E45" s="207"/>
      <c r="F45" s="207"/>
      <c r="G45" s="202"/>
      <c r="H45" s="51"/>
    </row>
    <row r="46" spans="2:8" x14ac:dyDescent="0.45">
      <c r="B46" s="58"/>
      <c r="C46" s="217" t="s">
        <v>1253</v>
      </c>
      <c r="E46" s="211">
        <v>600</v>
      </c>
      <c r="F46" s="49" t="s">
        <v>360</v>
      </c>
      <c r="G46" s="3"/>
      <c r="H46" s="51">
        <f t="shared" si="1"/>
        <v>0</v>
      </c>
    </row>
    <row r="47" spans="2:8" x14ac:dyDescent="0.45">
      <c r="B47" s="58"/>
      <c r="C47" s="217" t="s">
        <v>1254</v>
      </c>
      <c r="E47" s="211">
        <v>140</v>
      </c>
      <c r="F47" s="49" t="s">
        <v>360</v>
      </c>
      <c r="G47" s="3"/>
      <c r="H47" s="51">
        <f t="shared" si="1"/>
        <v>0</v>
      </c>
    </row>
    <row r="48" spans="2:8" x14ac:dyDescent="0.45">
      <c r="B48" s="58"/>
      <c r="C48" s="217" t="s">
        <v>1255</v>
      </c>
      <c r="E48" s="211">
        <v>40</v>
      </c>
      <c r="F48" s="49" t="s">
        <v>360</v>
      </c>
      <c r="G48" s="3"/>
      <c r="H48" s="51">
        <f t="shared" si="1"/>
        <v>0</v>
      </c>
    </row>
    <row r="49" spans="2:8" x14ac:dyDescent="0.45">
      <c r="B49" s="58"/>
      <c r="C49" s="217" t="s">
        <v>1256</v>
      </c>
      <c r="E49" s="211">
        <v>11</v>
      </c>
      <c r="F49" s="49" t="s">
        <v>116</v>
      </c>
      <c r="G49" s="3"/>
      <c r="H49" s="51">
        <f t="shared" si="1"/>
        <v>0</v>
      </c>
    </row>
    <row r="50" spans="2:8" x14ac:dyDescent="0.45">
      <c r="B50" s="58"/>
      <c r="C50" s="217" t="s">
        <v>1257</v>
      </c>
      <c r="E50" s="211">
        <v>1</v>
      </c>
      <c r="F50" s="49" t="s">
        <v>393</v>
      </c>
      <c r="G50" s="3"/>
      <c r="H50" s="51">
        <f t="shared" si="1"/>
        <v>0</v>
      </c>
    </row>
    <row r="51" spans="2:8" x14ac:dyDescent="0.45">
      <c r="B51" s="58" t="s">
        <v>1258</v>
      </c>
      <c r="C51" s="212" t="s">
        <v>1259</v>
      </c>
      <c r="D51" s="59"/>
      <c r="E51" s="211">
        <v>300</v>
      </c>
      <c r="F51" s="49" t="s">
        <v>360</v>
      </c>
      <c r="G51" s="3"/>
      <c r="H51" s="51">
        <f t="shared" si="1"/>
        <v>0</v>
      </c>
    </row>
    <row r="52" spans="2:8" x14ac:dyDescent="0.45">
      <c r="B52" s="58" t="s">
        <v>1260</v>
      </c>
      <c r="C52" s="212" t="s">
        <v>1261</v>
      </c>
      <c r="D52" s="59"/>
      <c r="E52" s="207"/>
      <c r="F52" s="207"/>
      <c r="G52" s="202"/>
      <c r="H52" s="51"/>
    </row>
    <row r="53" spans="2:8" x14ac:dyDescent="0.45">
      <c r="B53" s="58"/>
      <c r="C53" s="210" t="s">
        <v>1262</v>
      </c>
      <c r="D53" s="59"/>
      <c r="E53" s="211">
        <v>24</v>
      </c>
      <c r="F53" s="49" t="s">
        <v>116</v>
      </c>
      <c r="G53" s="3"/>
      <c r="H53" s="51">
        <f t="shared" si="1"/>
        <v>0</v>
      </c>
    </row>
    <row r="54" spans="2:8" x14ac:dyDescent="0.45">
      <c r="B54" s="58"/>
      <c r="C54" s="210" t="s">
        <v>1263</v>
      </c>
      <c r="D54" s="59"/>
      <c r="E54" s="211">
        <v>1</v>
      </c>
      <c r="F54" s="49" t="s">
        <v>116</v>
      </c>
      <c r="G54" s="3"/>
      <c r="H54" s="51">
        <f t="shared" si="1"/>
        <v>0</v>
      </c>
    </row>
    <row r="55" spans="2:8" x14ac:dyDescent="0.45">
      <c r="B55" s="58"/>
      <c r="C55" s="59"/>
      <c r="D55" s="59"/>
      <c r="E55" s="49"/>
      <c r="F55" s="49"/>
      <c r="G55" s="49"/>
      <c r="H55" s="51"/>
    </row>
    <row r="56" spans="2:8" x14ac:dyDescent="0.45">
      <c r="B56" s="62"/>
      <c r="C56" s="63" t="s">
        <v>1264</v>
      </c>
      <c r="D56" s="63"/>
      <c r="E56" s="64"/>
      <c r="F56" s="65"/>
      <c r="G56" s="66"/>
      <c r="H56" s="67">
        <f>SUM(H27:H54)</f>
        <v>0</v>
      </c>
    </row>
    <row r="57" spans="2:8" x14ac:dyDescent="0.45">
      <c r="B57" s="58"/>
      <c r="C57" s="48"/>
      <c r="D57" s="48"/>
      <c r="E57" s="49"/>
      <c r="F57" s="49"/>
      <c r="G57" s="49"/>
      <c r="H57" s="51"/>
    </row>
    <row r="58" spans="2:8" x14ac:dyDescent="0.45">
      <c r="B58" s="58"/>
      <c r="C58" s="59"/>
      <c r="D58" s="59"/>
      <c r="E58" s="49"/>
      <c r="F58" s="70"/>
      <c r="G58" s="49"/>
      <c r="H58" s="51"/>
    </row>
    <row r="59" spans="2:8" s="71" customFormat="1" ht="35.75" customHeight="1" thickBot="1" x14ac:dyDescent="0.5">
      <c r="B59" s="218" t="s">
        <v>1265</v>
      </c>
      <c r="C59" s="219"/>
      <c r="D59" s="218"/>
      <c r="E59" s="220"/>
      <c r="F59" s="221"/>
      <c r="G59" s="220"/>
      <c r="H59" s="72">
        <f>H56+H14</f>
        <v>0</v>
      </c>
    </row>
    <row r="60" spans="2:8" x14ac:dyDescent="0.45">
      <c r="B60" s="73"/>
      <c r="C60" s="74"/>
      <c r="D60" s="74"/>
      <c r="E60" s="49"/>
      <c r="F60" s="50"/>
      <c r="G60" s="49"/>
      <c r="H60" s="51"/>
    </row>
    <row r="61" spans="2:8" x14ac:dyDescent="0.45">
      <c r="B61" s="73"/>
      <c r="C61" s="74"/>
      <c r="D61" s="74"/>
      <c r="E61" s="49"/>
      <c r="F61" s="50"/>
      <c r="G61" s="49"/>
      <c r="H61" s="51"/>
    </row>
    <row r="62" spans="2:8" x14ac:dyDescent="0.45">
      <c r="B62" s="73"/>
      <c r="C62" s="74"/>
      <c r="D62" s="74"/>
      <c r="E62" s="49"/>
      <c r="F62" s="50"/>
      <c r="G62" s="49"/>
      <c r="H62" s="51"/>
    </row>
    <row r="63" spans="2:8" x14ac:dyDescent="0.45">
      <c r="B63" s="73"/>
      <c r="C63" s="74"/>
      <c r="D63" s="74"/>
      <c r="E63" s="49"/>
      <c r="F63" s="50"/>
      <c r="G63" s="49"/>
      <c r="H63" s="51"/>
    </row>
    <row r="64" spans="2:8" x14ac:dyDescent="0.45">
      <c r="B64" s="73"/>
      <c r="C64" s="74"/>
      <c r="D64" s="74"/>
      <c r="E64" s="49"/>
      <c r="F64" s="50"/>
      <c r="G64" s="49"/>
      <c r="H64" s="51"/>
    </row>
    <row r="65" spans="2:8" x14ac:dyDescent="0.45">
      <c r="B65" s="73"/>
      <c r="C65" s="74"/>
      <c r="D65" s="74"/>
      <c r="E65" s="49"/>
      <c r="F65" s="50"/>
      <c r="G65" s="49"/>
      <c r="H65" s="51"/>
    </row>
    <row r="66" spans="2:8" x14ac:dyDescent="0.45">
      <c r="B66" s="73"/>
      <c r="C66" s="74"/>
      <c r="D66" s="74"/>
      <c r="E66" s="49"/>
      <c r="F66" s="50"/>
      <c r="G66" s="49"/>
      <c r="H66" s="51"/>
    </row>
    <row r="67" spans="2:8" x14ac:dyDescent="0.45">
      <c r="B67" s="73"/>
      <c r="C67" s="74"/>
      <c r="D67" s="74"/>
      <c r="E67" s="49"/>
      <c r="F67" s="50"/>
      <c r="G67" s="49"/>
      <c r="H67" s="51"/>
    </row>
    <row r="68" spans="2:8" x14ac:dyDescent="0.45">
      <c r="B68" s="73"/>
      <c r="C68" s="74"/>
      <c r="D68" s="74"/>
      <c r="E68" s="49"/>
      <c r="F68" s="50"/>
      <c r="G68" s="49"/>
      <c r="H68" s="51"/>
    </row>
    <row r="69" spans="2:8" x14ac:dyDescent="0.45">
      <c r="B69" s="73"/>
      <c r="C69" s="74"/>
      <c r="D69" s="74"/>
      <c r="E69" s="49"/>
      <c r="F69" s="50"/>
      <c r="G69" s="49"/>
      <c r="H69" s="51"/>
    </row>
    <row r="70" spans="2:8" x14ac:dyDescent="0.45">
      <c r="B70" s="73"/>
      <c r="C70" s="74"/>
      <c r="D70" s="74"/>
      <c r="E70" s="49"/>
      <c r="F70" s="50"/>
      <c r="G70" s="49"/>
      <c r="H70" s="51"/>
    </row>
    <row r="71" spans="2:8" x14ac:dyDescent="0.45">
      <c r="B71" s="73"/>
      <c r="C71" s="74"/>
      <c r="D71" s="74"/>
      <c r="E71" s="49"/>
      <c r="F71" s="50"/>
      <c r="G71" s="49"/>
      <c r="H71" s="51"/>
    </row>
    <row r="72" spans="2:8" x14ac:dyDescent="0.45">
      <c r="B72" s="73"/>
      <c r="C72" s="74"/>
      <c r="D72" s="74"/>
      <c r="E72" s="49"/>
      <c r="F72" s="50"/>
      <c r="G72" s="49"/>
      <c r="H72" s="51"/>
    </row>
    <row r="73" spans="2:8" x14ac:dyDescent="0.45">
      <c r="B73" s="73"/>
      <c r="C73" s="74"/>
      <c r="D73" s="74"/>
      <c r="E73" s="49"/>
      <c r="F73" s="50"/>
      <c r="G73" s="49"/>
      <c r="H73" s="51"/>
    </row>
    <row r="74" spans="2:8" x14ac:dyDescent="0.45">
      <c r="B74" s="73"/>
      <c r="C74" s="74"/>
      <c r="D74" s="74"/>
      <c r="E74" s="49"/>
      <c r="F74" s="50"/>
      <c r="G74" s="49"/>
      <c r="H74" s="51"/>
    </row>
    <row r="75" spans="2:8" x14ac:dyDescent="0.45">
      <c r="B75" s="73"/>
      <c r="C75" s="74"/>
      <c r="D75" s="74"/>
      <c r="E75" s="49"/>
      <c r="F75" s="50"/>
      <c r="G75" s="49"/>
      <c r="H75" s="51"/>
    </row>
    <row r="76" spans="2:8" x14ac:dyDescent="0.45">
      <c r="B76" s="73"/>
      <c r="C76" s="74"/>
      <c r="D76" s="74"/>
      <c r="E76" s="49"/>
      <c r="F76" s="50"/>
      <c r="G76" s="49"/>
      <c r="H76" s="51"/>
    </row>
    <row r="77" spans="2:8" x14ac:dyDescent="0.45">
      <c r="B77" s="73"/>
      <c r="C77" s="74"/>
      <c r="D77" s="74"/>
      <c r="E77" s="49"/>
      <c r="F77" s="50"/>
      <c r="G77" s="49"/>
      <c r="H77" s="51"/>
    </row>
    <row r="78" spans="2:8" x14ac:dyDescent="0.45">
      <c r="B78" s="73"/>
      <c r="C78" s="74"/>
      <c r="D78" s="74"/>
      <c r="E78" s="49"/>
      <c r="F78" s="50"/>
      <c r="G78" s="49"/>
      <c r="H78" s="51"/>
    </row>
    <row r="79" spans="2:8" x14ac:dyDescent="0.45">
      <c r="B79" s="73"/>
      <c r="C79" s="74"/>
      <c r="D79" s="74"/>
      <c r="E79" s="49"/>
      <c r="F79" s="50"/>
      <c r="G79" s="49"/>
      <c r="H79" s="51"/>
    </row>
    <row r="80" spans="2:8" x14ac:dyDescent="0.45">
      <c r="B80" s="73"/>
      <c r="C80" s="74"/>
      <c r="D80" s="74"/>
      <c r="E80" s="49"/>
      <c r="F80" s="50"/>
      <c r="G80" s="49"/>
      <c r="H80" s="51"/>
    </row>
    <row r="81" spans="2:8" x14ac:dyDescent="0.45">
      <c r="B81" s="73"/>
      <c r="C81" s="74"/>
      <c r="D81" s="74"/>
      <c r="E81" s="49"/>
      <c r="F81" s="50"/>
      <c r="G81" s="49"/>
      <c r="H81" s="51"/>
    </row>
    <row r="82" spans="2:8" x14ac:dyDescent="0.45">
      <c r="B82" s="73"/>
      <c r="C82" s="74"/>
      <c r="D82" s="74"/>
      <c r="E82" s="49"/>
      <c r="F82" s="50"/>
      <c r="G82" s="49"/>
      <c r="H82" s="51"/>
    </row>
    <row r="83" spans="2:8" x14ac:dyDescent="0.45">
      <c r="B83" s="73"/>
      <c r="C83" s="74"/>
      <c r="D83" s="74"/>
      <c r="E83" s="49"/>
      <c r="F83" s="50"/>
      <c r="G83" s="49"/>
      <c r="H83" s="51"/>
    </row>
    <row r="84" spans="2:8" x14ac:dyDescent="0.45">
      <c r="B84" s="73"/>
      <c r="C84" s="74"/>
      <c r="D84" s="74"/>
      <c r="E84" s="49"/>
      <c r="F84" s="50"/>
      <c r="G84" s="49"/>
      <c r="H84" s="51"/>
    </row>
    <row r="85" spans="2:8" x14ac:dyDescent="0.45">
      <c r="B85" s="73"/>
      <c r="C85" s="74"/>
      <c r="D85" s="74"/>
      <c r="E85" s="49"/>
      <c r="F85" s="50"/>
      <c r="G85" s="49"/>
      <c r="H85" s="51"/>
    </row>
    <row r="86" spans="2:8" x14ac:dyDescent="0.45">
      <c r="B86" s="73"/>
      <c r="C86" s="74"/>
      <c r="D86" s="74"/>
      <c r="E86" s="49"/>
      <c r="F86" s="50"/>
      <c r="G86" s="49"/>
      <c r="H86" s="51"/>
    </row>
    <row r="87" spans="2:8" x14ac:dyDescent="0.45">
      <c r="B87" s="73"/>
      <c r="C87" s="74"/>
      <c r="D87" s="74"/>
      <c r="E87" s="49"/>
      <c r="F87" s="50"/>
      <c r="G87" s="49"/>
      <c r="H87" s="51"/>
    </row>
    <row r="88" spans="2:8" x14ac:dyDescent="0.45">
      <c r="B88" s="73"/>
      <c r="C88" s="74"/>
      <c r="D88" s="74"/>
      <c r="E88" s="49"/>
      <c r="F88" s="50"/>
      <c r="G88" s="49"/>
      <c r="H88" s="51"/>
    </row>
    <row r="89" spans="2:8" x14ac:dyDescent="0.45">
      <c r="B89" s="73"/>
      <c r="C89" s="74"/>
      <c r="D89" s="74"/>
      <c r="E89" s="49"/>
      <c r="F89" s="50"/>
      <c r="G89" s="49"/>
      <c r="H89" s="51"/>
    </row>
    <row r="90" spans="2:8" x14ac:dyDescent="0.45">
      <c r="B90" s="73"/>
      <c r="C90" s="74"/>
      <c r="D90" s="74"/>
      <c r="E90" s="49"/>
      <c r="F90" s="50"/>
      <c r="G90" s="49"/>
      <c r="H90" s="51"/>
    </row>
    <row r="91" spans="2:8" x14ac:dyDescent="0.45">
      <c r="B91" s="73"/>
      <c r="C91" s="74"/>
      <c r="D91" s="74"/>
      <c r="E91" s="49"/>
      <c r="F91" s="50"/>
      <c r="G91" s="49"/>
      <c r="H91" s="51"/>
    </row>
    <row r="92" spans="2:8" x14ac:dyDescent="0.45">
      <c r="B92" s="73"/>
      <c r="C92" s="74"/>
      <c r="D92" s="74"/>
      <c r="E92" s="49"/>
      <c r="F92" s="50"/>
      <c r="G92" s="49"/>
      <c r="H92" s="51"/>
    </row>
    <row r="93" spans="2:8" x14ac:dyDescent="0.45">
      <c r="B93" s="73"/>
      <c r="C93" s="74"/>
      <c r="D93" s="74"/>
      <c r="E93" s="49"/>
      <c r="F93" s="50"/>
      <c r="G93" s="49"/>
      <c r="H93" s="51"/>
    </row>
    <row r="94" spans="2:8" x14ac:dyDescent="0.45">
      <c r="B94" s="73"/>
      <c r="C94" s="74"/>
      <c r="D94" s="74"/>
      <c r="E94" s="49"/>
      <c r="F94" s="50"/>
      <c r="G94" s="49"/>
      <c r="H94" s="51"/>
    </row>
    <row r="95" spans="2:8" x14ac:dyDescent="0.45">
      <c r="B95" s="73"/>
      <c r="C95" s="74"/>
      <c r="D95" s="74"/>
      <c r="E95" s="49"/>
      <c r="F95" s="50"/>
      <c r="G95" s="49"/>
      <c r="H95" s="51"/>
    </row>
    <row r="96" spans="2:8" x14ac:dyDescent="0.45">
      <c r="B96" s="73"/>
      <c r="C96" s="74"/>
      <c r="D96" s="74"/>
      <c r="E96" s="49"/>
      <c r="F96" s="50"/>
      <c r="G96" s="49"/>
      <c r="H96" s="51"/>
    </row>
    <row r="97" spans="2:8" x14ac:dyDescent="0.45">
      <c r="B97" s="73"/>
      <c r="C97" s="74"/>
      <c r="D97" s="74"/>
      <c r="E97" s="49"/>
      <c r="F97" s="50"/>
      <c r="G97" s="49"/>
      <c r="H97" s="51"/>
    </row>
    <row r="98" spans="2:8" x14ac:dyDescent="0.45">
      <c r="B98" s="73"/>
      <c r="C98" s="74"/>
      <c r="D98" s="74"/>
      <c r="E98" s="49"/>
      <c r="F98" s="50"/>
      <c r="G98" s="49"/>
      <c r="H98" s="51"/>
    </row>
    <row r="99" spans="2:8" x14ac:dyDescent="0.45">
      <c r="B99" s="73"/>
      <c r="C99" s="74"/>
      <c r="D99" s="74"/>
      <c r="E99" s="49"/>
      <c r="F99" s="50"/>
      <c r="G99" s="49"/>
      <c r="H99" s="51"/>
    </row>
    <row r="100" spans="2:8" x14ac:dyDescent="0.45">
      <c r="B100" s="73"/>
      <c r="C100" s="74"/>
      <c r="D100" s="74"/>
      <c r="E100" s="49"/>
      <c r="F100" s="50"/>
      <c r="G100" s="49"/>
      <c r="H100" s="51"/>
    </row>
    <row r="101" spans="2:8" x14ac:dyDescent="0.45">
      <c r="B101" s="73"/>
      <c r="C101" s="74"/>
      <c r="D101" s="74"/>
      <c r="E101" s="49"/>
      <c r="F101" s="50"/>
      <c r="G101" s="49"/>
      <c r="H101" s="51"/>
    </row>
    <row r="102" spans="2:8" x14ac:dyDescent="0.45">
      <c r="B102" s="73"/>
      <c r="C102" s="74"/>
      <c r="D102" s="74"/>
      <c r="E102" s="49"/>
      <c r="F102" s="50"/>
      <c r="G102" s="49"/>
      <c r="H102" s="51"/>
    </row>
    <row r="103" spans="2:8" x14ac:dyDescent="0.45">
      <c r="B103" s="73"/>
      <c r="C103" s="74"/>
      <c r="D103" s="74"/>
      <c r="E103" s="49"/>
      <c r="F103" s="50"/>
      <c r="G103" s="49"/>
      <c r="H103" s="51"/>
    </row>
    <row r="104" spans="2:8" x14ac:dyDescent="0.45">
      <c r="B104" s="73"/>
      <c r="C104" s="74"/>
      <c r="D104" s="74"/>
      <c r="E104" s="49"/>
      <c r="F104" s="50"/>
      <c r="G104" s="49"/>
      <c r="H104" s="51"/>
    </row>
    <row r="105" spans="2:8" x14ac:dyDescent="0.45">
      <c r="B105" s="73"/>
      <c r="C105" s="74"/>
      <c r="D105" s="74"/>
      <c r="E105" s="49"/>
      <c r="F105" s="50"/>
      <c r="G105" s="49"/>
      <c r="H105" s="51"/>
    </row>
    <row r="106" spans="2:8" x14ac:dyDescent="0.45">
      <c r="B106" s="73"/>
      <c r="C106" s="74"/>
      <c r="D106" s="74"/>
      <c r="E106" s="49"/>
      <c r="F106" s="50"/>
      <c r="G106" s="49"/>
      <c r="H106" s="51"/>
    </row>
    <row r="107" spans="2:8" x14ac:dyDescent="0.45">
      <c r="B107" s="73"/>
      <c r="C107" s="74"/>
      <c r="D107" s="74"/>
      <c r="E107" s="49"/>
      <c r="F107" s="50"/>
      <c r="G107" s="49"/>
      <c r="H107" s="51"/>
    </row>
    <row r="108" spans="2:8" x14ac:dyDescent="0.45">
      <c r="B108" s="73"/>
      <c r="C108" s="74"/>
      <c r="D108" s="74"/>
      <c r="E108" s="49"/>
      <c r="F108" s="50"/>
      <c r="G108" s="49"/>
      <c r="H108" s="51"/>
    </row>
    <row r="109" spans="2:8" x14ac:dyDescent="0.45">
      <c r="B109" s="73"/>
      <c r="C109" s="74"/>
      <c r="D109" s="74"/>
      <c r="E109" s="49"/>
      <c r="F109" s="50"/>
      <c r="G109" s="49"/>
      <c r="H109" s="51"/>
    </row>
    <row r="110" spans="2:8" x14ac:dyDescent="0.45">
      <c r="B110" s="73"/>
      <c r="C110" s="74"/>
      <c r="D110" s="74"/>
      <c r="E110" s="49"/>
      <c r="F110" s="50"/>
      <c r="G110" s="49"/>
      <c r="H110" s="51"/>
    </row>
    <row r="111" spans="2:8" x14ac:dyDescent="0.45">
      <c r="B111" s="73"/>
      <c r="C111" s="74"/>
      <c r="D111" s="74"/>
      <c r="E111" s="49"/>
      <c r="F111" s="50"/>
      <c r="G111" s="49"/>
      <c r="H111" s="51"/>
    </row>
    <row r="112" spans="2:8" x14ac:dyDescent="0.45">
      <c r="B112" s="73"/>
      <c r="C112" s="74"/>
      <c r="D112" s="74"/>
      <c r="E112" s="49"/>
      <c r="F112" s="50"/>
      <c r="G112" s="49"/>
      <c r="H112" s="51"/>
    </row>
    <row r="113" spans="2:8" x14ac:dyDescent="0.45">
      <c r="B113" s="73"/>
      <c r="C113" s="74"/>
      <c r="D113" s="74"/>
      <c r="E113" s="49"/>
      <c r="F113" s="50"/>
      <c r="G113" s="49"/>
      <c r="H113" s="51"/>
    </row>
    <row r="114" spans="2:8" x14ac:dyDescent="0.45">
      <c r="B114" s="73"/>
      <c r="C114" s="74"/>
      <c r="D114" s="74"/>
      <c r="E114" s="49"/>
      <c r="F114" s="50"/>
      <c r="G114" s="49"/>
      <c r="H114" s="51"/>
    </row>
    <row r="115" spans="2:8" x14ac:dyDescent="0.45">
      <c r="B115" s="73"/>
      <c r="C115" s="74"/>
      <c r="D115" s="74"/>
      <c r="E115" s="49"/>
      <c r="F115" s="50"/>
      <c r="G115" s="49"/>
      <c r="H115" s="51"/>
    </row>
    <row r="116" spans="2:8" x14ac:dyDescent="0.45">
      <c r="B116" s="73"/>
      <c r="C116" s="74"/>
      <c r="D116" s="74"/>
      <c r="E116" s="49"/>
      <c r="F116" s="50"/>
      <c r="G116" s="49"/>
      <c r="H116" s="51"/>
    </row>
    <row r="117" spans="2:8" x14ac:dyDescent="0.45">
      <c r="B117" s="73"/>
      <c r="C117" s="74"/>
      <c r="D117" s="74"/>
      <c r="E117" s="49"/>
      <c r="F117" s="50"/>
      <c r="G117" s="49"/>
      <c r="H117" s="51"/>
    </row>
    <row r="118" spans="2:8" x14ac:dyDescent="0.45">
      <c r="B118" s="73"/>
      <c r="C118" s="74"/>
      <c r="D118" s="74"/>
      <c r="E118" s="49"/>
      <c r="F118" s="50"/>
      <c r="G118" s="49"/>
      <c r="H118" s="51"/>
    </row>
    <row r="119" spans="2:8" x14ac:dyDescent="0.45">
      <c r="B119" s="73"/>
      <c r="C119" s="74"/>
      <c r="D119" s="74"/>
      <c r="E119" s="49"/>
      <c r="F119" s="50"/>
      <c r="G119" s="49"/>
      <c r="H119" s="51"/>
    </row>
    <row r="120" spans="2:8" x14ac:dyDescent="0.45">
      <c r="B120" s="73"/>
      <c r="C120" s="74"/>
      <c r="D120" s="74"/>
      <c r="E120" s="49"/>
      <c r="F120" s="50"/>
      <c r="G120" s="49"/>
      <c r="H120" s="51"/>
    </row>
    <row r="121" spans="2:8" x14ac:dyDescent="0.45">
      <c r="B121" s="73"/>
      <c r="C121" s="74"/>
      <c r="D121" s="74"/>
      <c r="E121" s="49"/>
      <c r="F121" s="50"/>
      <c r="G121" s="49"/>
      <c r="H121" s="51"/>
    </row>
    <row r="122" spans="2:8" x14ac:dyDescent="0.45">
      <c r="B122" s="73"/>
      <c r="C122" s="74"/>
      <c r="D122" s="74"/>
      <c r="E122" s="49"/>
      <c r="F122" s="50"/>
      <c r="G122" s="49"/>
      <c r="H122" s="51"/>
    </row>
    <row r="123" spans="2:8" x14ac:dyDescent="0.45">
      <c r="B123" s="73"/>
      <c r="C123" s="74"/>
      <c r="D123" s="74"/>
      <c r="E123" s="49"/>
      <c r="F123" s="50"/>
      <c r="G123" s="49"/>
      <c r="H123" s="51"/>
    </row>
    <row r="124" spans="2:8" x14ac:dyDescent="0.45">
      <c r="B124" s="73"/>
      <c r="C124" s="74"/>
      <c r="D124" s="74"/>
      <c r="E124" s="49"/>
      <c r="F124" s="50"/>
      <c r="G124" s="49"/>
      <c r="H124" s="51"/>
    </row>
    <row r="125" spans="2:8" x14ac:dyDescent="0.45">
      <c r="B125" s="73"/>
      <c r="C125" s="74"/>
      <c r="D125" s="74"/>
      <c r="E125" s="49"/>
      <c r="F125" s="50"/>
      <c r="G125" s="49"/>
      <c r="H125" s="51"/>
    </row>
    <row r="126" spans="2:8" x14ac:dyDescent="0.45">
      <c r="B126" s="73"/>
      <c r="C126" s="74"/>
      <c r="D126" s="74"/>
      <c r="E126" s="49"/>
      <c r="F126" s="50"/>
      <c r="G126" s="49"/>
      <c r="H126" s="51"/>
    </row>
    <row r="127" spans="2:8" x14ac:dyDescent="0.45">
      <c r="B127" s="73"/>
      <c r="C127" s="74"/>
      <c r="D127" s="74"/>
      <c r="E127" s="49"/>
      <c r="F127" s="50"/>
      <c r="G127" s="49"/>
      <c r="H127" s="51"/>
    </row>
    <row r="128" spans="2:8" x14ac:dyDescent="0.45">
      <c r="B128" s="73"/>
      <c r="C128" s="74"/>
      <c r="D128" s="74"/>
      <c r="E128" s="49"/>
      <c r="F128" s="50"/>
      <c r="G128" s="49"/>
      <c r="H128" s="51"/>
    </row>
    <row r="129" spans="2:8" x14ac:dyDescent="0.45">
      <c r="B129" s="73"/>
      <c r="C129" s="74"/>
      <c r="D129" s="74"/>
      <c r="E129" s="49"/>
      <c r="F129" s="50"/>
      <c r="G129" s="49"/>
      <c r="H129" s="51"/>
    </row>
    <row r="130" spans="2:8" x14ac:dyDescent="0.45">
      <c r="B130" s="73"/>
      <c r="C130" s="74"/>
      <c r="D130" s="74"/>
      <c r="E130" s="49"/>
      <c r="F130" s="50"/>
      <c r="G130" s="49"/>
      <c r="H130" s="51"/>
    </row>
    <row r="131" spans="2:8" x14ac:dyDescent="0.45">
      <c r="B131" s="73"/>
      <c r="C131" s="74"/>
      <c r="D131" s="74"/>
      <c r="E131" s="49"/>
      <c r="F131" s="50"/>
      <c r="G131" s="49"/>
      <c r="H131" s="51"/>
    </row>
    <row r="132" spans="2:8" x14ac:dyDescent="0.45">
      <c r="B132" s="73"/>
      <c r="C132" s="74"/>
      <c r="D132" s="74"/>
      <c r="E132" s="49"/>
      <c r="F132" s="50"/>
      <c r="G132" s="49"/>
      <c r="H132" s="51"/>
    </row>
    <row r="133" spans="2:8" x14ac:dyDescent="0.45">
      <c r="B133" s="73"/>
      <c r="C133" s="74"/>
      <c r="D133" s="74"/>
      <c r="E133" s="49"/>
      <c r="F133" s="50"/>
      <c r="G133" s="49"/>
      <c r="H133" s="51"/>
    </row>
    <row r="134" spans="2:8" x14ac:dyDescent="0.45">
      <c r="B134" s="73"/>
      <c r="C134" s="74"/>
      <c r="D134" s="74"/>
      <c r="E134" s="49"/>
      <c r="F134" s="50"/>
      <c r="G134" s="49"/>
      <c r="H134" s="51"/>
    </row>
    <row r="135" spans="2:8" x14ac:dyDescent="0.45">
      <c r="B135" s="73"/>
      <c r="C135" s="74"/>
      <c r="D135" s="74"/>
      <c r="E135" s="49"/>
      <c r="F135" s="50"/>
      <c r="G135" s="49"/>
      <c r="H135" s="51"/>
    </row>
    <row r="136" spans="2:8" x14ac:dyDescent="0.45">
      <c r="B136" s="73"/>
      <c r="C136" s="74"/>
      <c r="D136" s="74"/>
      <c r="E136" s="49"/>
      <c r="F136" s="50"/>
      <c r="G136" s="49"/>
      <c r="H136" s="51"/>
    </row>
    <row r="137" spans="2:8" x14ac:dyDescent="0.45">
      <c r="B137" s="73"/>
      <c r="C137" s="74"/>
      <c r="D137" s="74"/>
      <c r="E137" s="49"/>
      <c r="F137" s="50"/>
      <c r="G137" s="49"/>
      <c r="H137" s="51"/>
    </row>
    <row r="138" spans="2:8" x14ac:dyDescent="0.45">
      <c r="B138" s="73"/>
      <c r="C138" s="74"/>
      <c r="D138" s="74"/>
      <c r="E138" s="49"/>
      <c r="F138" s="50"/>
      <c r="G138" s="49"/>
      <c r="H138" s="51"/>
    </row>
    <row r="139" spans="2:8" x14ac:dyDescent="0.45">
      <c r="B139" s="73"/>
      <c r="C139" s="74"/>
      <c r="D139" s="74"/>
      <c r="E139" s="49"/>
      <c r="F139" s="50"/>
      <c r="G139" s="49"/>
      <c r="H139" s="51"/>
    </row>
    <row r="140" spans="2:8" x14ac:dyDescent="0.45">
      <c r="B140" s="73"/>
      <c r="C140" s="74"/>
      <c r="D140" s="74"/>
      <c r="E140" s="49"/>
      <c r="F140" s="50"/>
      <c r="G140" s="49"/>
      <c r="H140" s="51"/>
    </row>
    <row r="141" spans="2:8" x14ac:dyDescent="0.45">
      <c r="B141" s="73"/>
      <c r="C141" s="74"/>
      <c r="D141" s="74"/>
      <c r="E141" s="49"/>
      <c r="F141" s="50"/>
      <c r="G141" s="49"/>
      <c r="H141" s="51"/>
    </row>
    <row r="142" spans="2:8" x14ac:dyDescent="0.45">
      <c r="B142" s="73"/>
      <c r="C142" s="74"/>
      <c r="D142" s="74"/>
      <c r="E142" s="49"/>
      <c r="F142" s="50"/>
      <c r="G142" s="49"/>
      <c r="H142" s="51"/>
    </row>
    <row r="143" spans="2:8" x14ac:dyDescent="0.45">
      <c r="B143" s="73"/>
      <c r="C143" s="74"/>
      <c r="D143" s="74"/>
      <c r="E143" s="49"/>
      <c r="F143" s="50"/>
      <c r="G143" s="49"/>
      <c r="H143" s="51"/>
    </row>
    <row r="144" spans="2:8" x14ac:dyDescent="0.45">
      <c r="B144" s="73"/>
      <c r="C144" s="74"/>
      <c r="D144" s="74"/>
      <c r="E144" s="49"/>
      <c r="F144" s="50"/>
      <c r="G144" s="49"/>
      <c r="H144" s="51"/>
    </row>
    <row r="145" spans="2:8" x14ac:dyDescent="0.45">
      <c r="B145" s="73"/>
      <c r="C145" s="74"/>
      <c r="D145" s="74"/>
      <c r="E145" s="49"/>
      <c r="F145" s="50"/>
      <c r="G145" s="49"/>
      <c r="H145" s="51"/>
    </row>
    <row r="146" spans="2:8" x14ac:dyDescent="0.45">
      <c r="B146" s="73"/>
      <c r="C146" s="74"/>
      <c r="D146" s="74"/>
      <c r="E146" s="49"/>
      <c r="F146" s="50"/>
      <c r="G146" s="49"/>
      <c r="H146" s="51"/>
    </row>
    <row r="147" spans="2:8" x14ac:dyDescent="0.45">
      <c r="B147" s="73"/>
      <c r="C147" s="74"/>
      <c r="D147" s="74"/>
      <c r="E147" s="49"/>
      <c r="F147" s="50"/>
      <c r="G147" s="49"/>
      <c r="H147" s="51"/>
    </row>
    <row r="148" spans="2:8" x14ac:dyDescent="0.45">
      <c r="B148" s="73"/>
      <c r="C148" s="74"/>
      <c r="D148" s="74"/>
      <c r="E148" s="49"/>
      <c r="F148" s="50"/>
      <c r="G148" s="49"/>
      <c r="H148" s="51"/>
    </row>
    <row r="149" spans="2:8" x14ac:dyDescent="0.45">
      <c r="B149" s="73"/>
      <c r="C149" s="74"/>
      <c r="D149" s="74"/>
      <c r="E149" s="49"/>
      <c r="F149" s="50"/>
      <c r="G149" s="49"/>
      <c r="H149" s="51"/>
    </row>
  </sheetData>
  <sheetProtection algorithmName="SHA-512" hashValue="f8UiyBg1zhfyWX61E6hGqu4JwXZvYoAPzz0e5WBgLASmOEcvGKxKH3Gb1z9vWGochB8R0URYc/o5kJTSW9P0mQ==" saltValue="YZPpeOEodG6CGrzhLFd4XA==" spinCount="100000" sheet="1" objects="1" scenarios="1"/>
  <pageMargins left="0.78740157480314965" right="0.59055118110236227" top="0.98425196850393704" bottom="0.98425196850393704" header="0.51181102362204722" footer="0.51181102362204722"/>
  <pageSetup paperSize="9" scale="4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3AFA6-FED9-41D4-AFF7-F135169D7B9F}">
  <sheetPr>
    <tabColor rgb="FFFF0000"/>
  </sheetPr>
  <dimension ref="A1:M217"/>
  <sheetViews>
    <sheetView zoomScale="85" zoomScaleNormal="85" workbookViewId="0">
      <pane ySplit="4" topLeftCell="A11" activePane="bottomLeft" state="frozen"/>
      <selection pane="bottomLeft" activeCell="G15" sqref="G15"/>
    </sheetView>
  </sheetViews>
  <sheetFormatPr defaultColWidth="9.19921875" defaultRowHeight="14.25" x14ac:dyDescent="0.45"/>
  <cols>
    <col min="1" max="1" width="9.19921875" style="114"/>
    <col min="2" max="2" width="9.265625" style="122" customWidth="1"/>
    <col min="3" max="3" width="56.265625" style="153" customWidth="1"/>
    <col min="4" max="4" width="66.46484375" style="153" customWidth="1"/>
    <col min="5" max="5" width="9.265625" style="180" customWidth="1"/>
    <col min="6" max="6" width="8.796875" style="118" customWidth="1"/>
    <col min="7" max="7" width="15" style="119" customWidth="1"/>
    <col min="8" max="8" width="19.53125" style="120" customWidth="1"/>
    <col min="9" max="12" width="9.19921875" style="121"/>
    <col min="13" max="13" width="10.46484375" style="121" bestFit="1" customWidth="1"/>
    <col min="14" max="16384" width="9.19921875" style="121"/>
  </cols>
  <sheetData>
    <row r="1" spans="1:8" ht="43.15" customHeight="1" x14ac:dyDescent="0.7">
      <c r="B1" s="115"/>
      <c r="C1" s="116"/>
      <c r="D1" s="116"/>
      <c r="E1" s="159"/>
      <c r="G1" s="277" t="s">
        <v>1520</v>
      </c>
      <c r="H1" s="277"/>
    </row>
    <row r="2" spans="1:8" ht="40.9" customHeight="1" x14ac:dyDescent="0.45">
      <c r="C2" s="238"/>
      <c r="D2" s="240" t="s">
        <v>0</v>
      </c>
      <c r="E2" s="239"/>
      <c r="F2" s="238"/>
      <c r="G2" s="238"/>
      <c r="H2" s="241"/>
    </row>
    <row r="3" spans="1:8" ht="52.9" customHeight="1" thickBot="1" x14ac:dyDescent="0.5">
      <c r="C3" s="236"/>
      <c r="D3" s="236" t="s">
        <v>1</v>
      </c>
      <c r="E3" s="237"/>
      <c r="F3" s="236"/>
      <c r="G3" s="236"/>
      <c r="H3" s="236"/>
    </row>
    <row r="4" spans="1:8" s="130" customFormat="1" ht="26.65" customHeight="1" thickBot="1" x14ac:dyDescent="0.5">
      <c r="A4" s="123"/>
      <c r="B4" s="124" t="s">
        <v>2</v>
      </c>
      <c r="C4" s="230" t="s">
        <v>3</v>
      </c>
      <c r="D4" s="126" t="s">
        <v>4</v>
      </c>
      <c r="E4" s="160" t="s">
        <v>5</v>
      </c>
      <c r="F4" s="128" t="s">
        <v>6</v>
      </c>
      <c r="G4" s="127" t="s">
        <v>7</v>
      </c>
      <c r="H4" s="129" t="s">
        <v>8</v>
      </c>
    </row>
    <row r="5" spans="1:8" ht="43.5" customHeight="1" x14ac:dyDescent="0.45">
      <c r="B5" s="131" t="s">
        <v>1266</v>
      </c>
      <c r="C5" s="132" t="s">
        <v>344</v>
      </c>
      <c r="D5" s="133"/>
      <c r="E5" s="161"/>
      <c r="F5" s="135"/>
      <c r="G5" s="134"/>
      <c r="H5" s="136"/>
    </row>
    <row r="6" spans="1:8" s="142" customFormat="1" ht="21.4" customHeight="1" x14ac:dyDescent="0.5">
      <c r="A6" s="137"/>
      <c r="B6" s="138" t="s">
        <v>1267</v>
      </c>
      <c r="C6" s="139" t="s">
        <v>1268</v>
      </c>
      <c r="D6" s="133"/>
      <c r="E6" s="162"/>
      <c r="F6" s="140"/>
      <c r="G6" s="121"/>
      <c r="H6" s="121"/>
    </row>
    <row r="7" spans="1:8" x14ac:dyDescent="0.45">
      <c r="B7" s="163" t="s">
        <v>1269</v>
      </c>
      <c r="C7" s="133" t="s">
        <v>1270</v>
      </c>
      <c r="D7" s="144"/>
      <c r="E7" s="164"/>
      <c r="F7" s="1"/>
      <c r="G7" s="3"/>
      <c r="H7" s="145">
        <f t="shared" ref="H7:H18" si="0">E7*G7</f>
        <v>0</v>
      </c>
    </row>
    <row r="8" spans="1:8" ht="15.75" x14ac:dyDescent="0.45">
      <c r="B8" s="143" t="s">
        <v>1271</v>
      </c>
      <c r="C8" s="152" t="s">
        <v>1272</v>
      </c>
      <c r="D8" s="146"/>
      <c r="E8" s="165">
        <v>137.04159325647686</v>
      </c>
      <c r="F8" s="1" t="s">
        <v>1273</v>
      </c>
      <c r="G8" s="3"/>
      <c r="H8" s="145">
        <f t="shared" si="0"/>
        <v>0</v>
      </c>
    </row>
    <row r="9" spans="1:8" ht="15.75" x14ac:dyDescent="0.45">
      <c r="B9" s="143" t="s">
        <v>1274</v>
      </c>
      <c r="C9" s="152" t="s">
        <v>1275</v>
      </c>
      <c r="D9" s="146"/>
      <c r="E9" s="165">
        <v>3.9584067435231391</v>
      </c>
      <c r="F9" s="1" t="s">
        <v>1273</v>
      </c>
      <c r="G9" s="3"/>
      <c r="H9" s="145">
        <f t="shared" si="0"/>
        <v>0</v>
      </c>
    </row>
    <row r="10" spans="1:8" x14ac:dyDescent="0.45">
      <c r="B10" s="163" t="s">
        <v>1276</v>
      </c>
      <c r="C10" s="133" t="s">
        <v>1277</v>
      </c>
      <c r="D10" s="146"/>
      <c r="E10" s="165"/>
      <c r="F10" s="1"/>
      <c r="G10" s="3"/>
      <c r="H10" s="145">
        <f t="shared" si="0"/>
        <v>0</v>
      </c>
    </row>
    <row r="11" spans="1:8" ht="15.75" x14ac:dyDescent="0.45">
      <c r="B11" s="143" t="s">
        <v>1278</v>
      </c>
      <c r="C11" s="152" t="s">
        <v>1272</v>
      </c>
      <c r="D11" s="146"/>
      <c r="E11" s="165">
        <v>15.994639999999999</v>
      </c>
      <c r="F11" s="1" t="s">
        <v>1273</v>
      </c>
      <c r="G11" s="3"/>
      <c r="H11" s="145">
        <f t="shared" si="0"/>
        <v>0</v>
      </c>
    </row>
    <row r="12" spans="1:8" ht="15.75" x14ac:dyDescent="0.45">
      <c r="B12" s="143" t="s">
        <v>1279</v>
      </c>
      <c r="C12" s="152" t="s">
        <v>1280</v>
      </c>
      <c r="D12" s="166"/>
      <c r="E12" s="165">
        <v>13.14664</v>
      </c>
      <c r="F12" s="1" t="s">
        <v>1273</v>
      </c>
      <c r="G12" s="3"/>
      <c r="H12" s="145">
        <f t="shared" si="0"/>
        <v>0</v>
      </c>
    </row>
    <row r="13" spans="1:8" ht="15.75" x14ac:dyDescent="0.45">
      <c r="B13" s="143" t="s">
        <v>1281</v>
      </c>
      <c r="C13" s="152" t="s">
        <v>1282</v>
      </c>
      <c r="D13" s="144"/>
      <c r="E13" s="165">
        <v>280</v>
      </c>
      <c r="F13" s="1" t="s">
        <v>1273</v>
      </c>
      <c r="G13" s="3"/>
      <c r="H13" s="145">
        <f t="shared" si="0"/>
        <v>0</v>
      </c>
    </row>
    <row r="14" spans="1:8" x14ac:dyDescent="0.45">
      <c r="B14" s="163" t="s">
        <v>1283</v>
      </c>
      <c r="C14" s="133" t="s">
        <v>1284</v>
      </c>
      <c r="D14" s="146"/>
      <c r="E14" s="165"/>
      <c r="F14" s="1"/>
      <c r="G14" s="3"/>
      <c r="H14" s="145">
        <f t="shared" si="0"/>
        <v>0</v>
      </c>
    </row>
    <row r="15" spans="1:8" x14ac:dyDescent="0.45">
      <c r="B15" s="143" t="s">
        <v>1285</v>
      </c>
      <c r="C15" s="152" t="s">
        <v>1286</v>
      </c>
      <c r="D15" s="146"/>
      <c r="E15" s="165">
        <v>10.178000000000001</v>
      </c>
      <c r="F15" s="1" t="s">
        <v>360</v>
      </c>
      <c r="G15" s="3"/>
      <c r="H15" s="145">
        <f t="shared" si="0"/>
        <v>0</v>
      </c>
    </row>
    <row r="16" spans="1:8" x14ac:dyDescent="0.45">
      <c r="B16" s="242" t="s">
        <v>1287</v>
      </c>
      <c r="C16" s="243" t="s">
        <v>1500</v>
      </c>
      <c r="D16" s="244"/>
      <c r="E16" s="245"/>
      <c r="F16" s="246"/>
      <c r="G16" s="3"/>
      <c r="H16" s="145">
        <f t="shared" si="0"/>
        <v>0</v>
      </c>
    </row>
    <row r="17" spans="1:8" x14ac:dyDescent="0.45">
      <c r="B17" s="247" t="s">
        <v>1288</v>
      </c>
      <c r="C17" s="248" t="s">
        <v>1501</v>
      </c>
      <c r="D17" s="244"/>
      <c r="E17" s="245">
        <v>10</v>
      </c>
      <c r="F17" s="246" t="s">
        <v>116</v>
      </c>
      <c r="G17" s="3"/>
      <c r="H17" s="145">
        <f t="shared" si="0"/>
        <v>0</v>
      </c>
    </row>
    <row r="18" spans="1:8" x14ac:dyDescent="0.45">
      <c r="B18" s="247" t="s">
        <v>1502</v>
      </c>
      <c r="C18" s="248" t="s">
        <v>1503</v>
      </c>
      <c r="D18" s="249"/>
      <c r="E18" s="250">
        <v>88</v>
      </c>
      <c r="F18" s="246" t="s">
        <v>116</v>
      </c>
      <c r="G18" s="3"/>
      <c r="H18" s="145">
        <f t="shared" si="0"/>
        <v>0</v>
      </c>
    </row>
    <row r="19" spans="1:8" x14ac:dyDescent="0.45">
      <c r="B19" s="143"/>
      <c r="C19" s="144"/>
      <c r="D19" s="144"/>
      <c r="E19" s="164"/>
      <c r="F19" s="1"/>
      <c r="G19" s="1"/>
      <c r="H19" s="145"/>
    </row>
    <row r="20" spans="1:8" x14ac:dyDescent="0.45">
      <c r="B20" s="147"/>
      <c r="C20" s="148" t="s">
        <v>743</v>
      </c>
      <c r="D20" s="148"/>
      <c r="E20" s="167"/>
      <c r="F20" s="150"/>
      <c r="G20" s="2"/>
      <c r="H20" s="151">
        <f>SUM(H7:H19)</f>
        <v>0</v>
      </c>
    </row>
    <row r="21" spans="1:8" x14ac:dyDescent="0.45">
      <c r="B21" s="143"/>
      <c r="C21" s="133"/>
      <c r="D21" s="133"/>
      <c r="E21" s="164"/>
      <c r="F21" s="1"/>
      <c r="G21" s="1"/>
      <c r="H21" s="145"/>
    </row>
    <row r="22" spans="1:8" s="142" customFormat="1" ht="21.4" customHeight="1" x14ac:dyDescent="0.5">
      <c r="A22" s="137"/>
      <c r="B22" s="138" t="s">
        <v>1289</v>
      </c>
      <c r="C22" s="139" t="s">
        <v>1290</v>
      </c>
      <c r="D22" s="133"/>
      <c r="E22" s="162"/>
      <c r="F22" s="140"/>
      <c r="G22" s="6"/>
      <c r="H22" s="121"/>
    </row>
    <row r="23" spans="1:8" x14ac:dyDescent="0.45">
      <c r="B23" s="163" t="s">
        <v>1291</v>
      </c>
      <c r="C23" s="133" t="s">
        <v>1292</v>
      </c>
      <c r="D23" s="144"/>
      <c r="E23" s="164"/>
      <c r="F23" s="1"/>
      <c r="G23" s="3"/>
      <c r="H23" s="145">
        <f t="shared" ref="H23:H24" si="1">E23*G23</f>
        <v>0</v>
      </c>
    </row>
    <row r="24" spans="1:8" x14ac:dyDescent="0.45">
      <c r="B24" s="143" t="s">
        <v>1293</v>
      </c>
      <c r="C24" s="144" t="s">
        <v>1294</v>
      </c>
      <c r="D24" s="168"/>
      <c r="E24" s="1">
        <f>14900</f>
        <v>14900</v>
      </c>
      <c r="F24" s="1" t="s">
        <v>1295</v>
      </c>
      <c r="G24" s="3"/>
      <c r="H24" s="145">
        <f t="shared" si="1"/>
        <v>0</v>
      </c>
    </row>
    <row r="25" spans="1:8" x14ac:dyDescent="0.45">
      <c r="B25" s="143"/>
      <c r="C25" s="144"/>
      <c r="D25" s="144"/>
      <c r="E25" s="164"/>
      <c r="F25" s="1"/>
      <c r="G25" s="1"/>
      <c r="H25" s="145"/>
    </row>
    <row r="26" spans="1:8" x14ac:dyDescent="0.45">
      <c r="B26" s="147"/>
      <c r="C26" s="148" t="s">
        <v>1296</v>
      </c>
      <c r="D26" s="148"/>
      <c r="E26" s="167"/>
      <c r="F26" s="150"/>
      <c r="G26" s="2"/>
      <c r="H26" s="151">
        <f>SUM(H23:H25)</f>
        <v>0</v>
      </c>
    </row>
    <row r="27" spans="1:8" x14ac:dyDescent="0.45">
      <c r="B27" s="143"/>
      <c r="C27" s="133"/>
      <c r="D27" s="133"/>
      <c r="E27" s="164"/>
      <c r="F27" s="1"/>
      <c r="G27" s="1"/>
      <c r="H27" s="145"/>
    </row>
    <row r="28" spans="1:8" s="142" customFormat="1" ht="21.4" customHeight="1" x14ac:dyDescent="0.5">
      <c r="A28" s="137"/>
      <c r="B28" s="138" t="s">
        <v>1297</v>
      </c>
      <c r="C28" s="139" t="s">
        <v>1298</v>
      </c>
      <c r="D28" s="133"/>
      <c r="E28" s="162"/>
      <c r="F28" s="140"/>
      <c r="G28" s="6"/>
      <c r="H28" s="121"/>
    </row>
    <row r="29" spans="1:8" ht="15.75" x14ac:dyDescent="0.45">
      <c r="B29" s="163" t="s">
        <v>1299</v>
      </c>
      <c r="C29" s="133" t="s">
        <v>1300</v>
      </c>
      <c r="D29" s="144"/>
      <c r="E29" s="1">
        <v>19.657101685880786</v>
      </c>
      <c r="F29" s="1" t="s">
        <v>1301</v>
      </c>
      <c r="G29" s="3"/>
      <c r="H29" s="145">
        <f t="shared" ref="H29:H35" si="2">E29*G29</f>
        <v>0</v>
      </c>
    </row>
    <row r="30" spans="1:8" ht="15.75" x14ac:dyDescent="0.45">
      <c r="B30" s="163" t="s">
        <v>1302</v>
      </c>
      <c r="C30" s="133" t="s">
        <v>1303</v>
      </c>
      <c r="D30" s="144"/>
      <c r="E30" s="1">
        <v>143.80999999999997</v>
      </c>
      <c r="F30" s="1" t="s">
        <v>1301</v>
      </c>
      <c r="G30" s="3"/>
      <c r="H30" s="145">
        <f t="shared" si="2"/>
        <v>0</v>
      </c>
    </row>
    <row r="31" spans="1:8" ht="15.75" x14ac:dyDescent="0.45">
      <c r="B31" s="163" t="s">
        <v>1304</v>
      </c>
      <c r="C31" s="169" t="s">
        <v>1305</v>
      </c>
      <c r="D31" s="144"/>
      <c r="E31" s="170">
        <v>63.275000000000006</v>
      </c>
      <c r="F31" s="170" t="s">
        <v>1301</v>
      </c>
      <c r="G31" s="3"/>
      <c r="H31" s="145">
        <f t="shared" si="2"/>
        <v>0</v>
      </c>
    </row>
    <row r="32" spans="1:8" ht="15.75" x14ac:dyDescent="0.45">
      <c r="B32" s="163" t="s">
        <v>1306</v>
      </c>
      <c r="C32" s="169" t="s">
        <v>1307</v>
      </c>
      <c r="D32" s="144"/>
      <c r="E32" s="170">
        <v>7.3960000000000008</v>
      </c>
      <c r="F32" s="170" t="s">
        <v>1301</v>
      </c>
      <c r="G32" s="3"/>
      <c r="H32" s="145">
        <f t="shared" si="2"/>
        <v>0</v>
      </c>
    </row>
    <row r="33" spans="1:10" ht="15.75" x14ac:dyDescent="0.45">
      <c r="B33" s="163" t="s">
        <v>1308</v>
      </c>
      <c r="C33" s="133" t="s">
        <v>1309</v>
      </c>
      <c r="D33" s="146"/>
      <c r="E33" s="1">
        <v>3.66</v>
      </c>
      <c r="F33" s="1" t="s">
        <v>1273</v>
      </c>
      <c r="G33" s="3"/>
      <c r="H33" s="145">
        <f t="shared" si="2"/>
        <v>0</v>
      </c>
    </row>
    <row r="34" spans="1:10" ht="15.75" x14ac:dyDescent="0.45">
      <c r="B34" s="163" t="s">
        <v>1310</v>
      </c>
      <c r="C34" s="133" t="s">
        <v>1311</v>
      </c>
      <c r="D34" s="144"/>
      <c r="E34" s="1">
        <v>1147.9399999999998</v>
      </c>
      <c r="F34" s="1" t="s">
        <v>1273</v>
      </c>
      <c r="G34" s="3"/>
      <c r="H34" s="145">
        <f t="shared" si="2"/>
        <v>0</v>
      </c>
    </row>
    <row r="35" spans="1:10" ht="15.75" x14ac:dyDescent="0.45">
      <c r="B35" s="163" t="s">
        <v>1312</v>
      </c>
      <c r="C35" s="133" t="s">
        <v>1313</v>
      </c>
      <c r="D35" s="144"/>
      <c r="E35" s="1">
        <v>49.040000000000006</v>
      </c>
      <c r="F35" s="1" t="s">
        <v>1273</v>
      </c>
      <c r="G35" s="3"/>
      <c r="H35" s="145">
        <f t="shared" si="2"/>
        <v>0</v>
      </c>
    </row>
    <row r="36" spans="1:10" x14ac:dyDescent="0.45">
      <c r="B36" s="143"/>
      <c r="C36" s="144"/>
      <c r="D36" s="144"/>
      <c r="E36" s="164"/>
      <c r="F36" s="1"/>
      <c r="G36" s="1"/>
      <c r="H36" s="145"/>
    </row>
    <row r="37" spans="1:10" x14ac:dyDescent="0.45">
      <c r="B37" s="147"/>
      <c r="C37" s="148" t="s">
        <v>1314</v>
      </c>
      <c r="D37" s="148"/>
      <c r="E37" s="167"/>
      <c r="F37" s="150"/>
      <c r="G37" s="2"/>
      <c r="H37" s="151">
        <f>SUM(H29:H36)</f>
        <v>0</v>
      </c>
    </row>
    <row r="38" spans="1:10" x14ac:dyDescent="0.45">
      <c r="B38" s="143"/>
      <c r="C38" s="133"/>
      <c r="D38" s="133"/>
      <c r="E38" s="164"/>
      <c r="F38" s="1"/>
      <c r="G38" s="1"/>
      <c r="H38" s="145"/>
    </row>
    <row r="39" spans="1:10" s="142" customFormat="1" ht="21.4" customHeight="1" x14ac:dyDescent="0.5">
      <c r="A39" s="137"/>
      <c r="B39" s="138" t="s">
        <v>1315</v>
      </c>
      <c r="C39" s="139" t="s">
        <v>1316</v>
      </c>
      <c r="D39" s="133"/>
      <c r="E39" s="162"/>
      <c r="F39" s="140"/>
      <c r="G39" s="6"/>
      <c r="H39" s="121"/>
    </row>
    <row r="40" spans="1:10" x14ac:dyDescent="0.45">
      <c r="B40" s="163" t="s">
        <v>1317</v>
      </c>
      <c r="C40" s="133" t="s">
        <v>1318</v>
      </c>
      <c r="D40" s="144"/>
      <c r="E40" s="164"/>
      <c r="F40" s="1"/>
      <c r="G40" s="121"/>
      <c r="H40" s="171"/>
    </row>
    <row r="41" spans="1:10" x14ac:dyDescent="0.45">
      <c r="B41" s="143" t="s">
        <v>1319</v>
      </c>
      <c r="C41" s="152" t="s">
        <v>1320</v>
      </c>
      <c r="D41" s="144"/>
      <c r="E41" s="1">
        <v>180</v>
      </c>
      <c r="F41" s="1" t="s">
        <v>360</v>
      </c>
      <c r="G41" s="3"/>
      <c r="H41" s="145">
        <f t="shared" ref="H41:H48" si="3">E41*G41</f>
        <v>0</v>
      </c>
    </row>
    <row r="42" spans="1:10" s="176" customFormat="1" x14ac:dyDescent="0.45">
      <c r="A42" s="172"/>
      <c r="B42" s="143" t="s">
        <v>1321</v>
      </c>
      <c r="C42" s="173" t="s">
        <v>1322</v>
      </c>
      <c r="D42" s="174"/>
      <c r="E42" s="170">
        <v>27</v>
      </c>
      <c r="F42" s="170" t="s">
        <v>360</v>
      </c>
      <c r="G42" s="175"/>
      <c r="H42" s="145">
        <f t="shared" si="3"/>
        <v>0</v>
      </c>
    </row>
    <row r="43" spans="1:10" x14ac:dyDescent="0.45">
      <c r="B43" s="143" t="s">
        <v>1323</v>
      </c>
      <c r="C43" s="152" t="s">
        <v>1324</v>
      </c>
      <c r="D43" s="144"/>
      <c r="E43" s="1">
        <v>13</v>
      </c>
      <c r="F43" s="1" t="s">
        <v>360</v>
      </c>
      <c r="G43" s="3"/>
      <c r="H43" s="145">
        <f t="shared" si="3"/>
        <v>0</v>
      </c>
    </row>
    <row r="44" spans="1:10" s="176" customFormat="1" x14ac:dyDescent="0.45">
      <c r="A44" s="172"/>
      <c r="B44" s="143" t="s">
        <v>1325</v>
      </c>
      <c r="C44" s="173" t="s">
        <v>1326</v>
      </c>
      <c r="D44" s="174"/>
      <c r="E44" s="170">
        <v>5</v>
      </c>
      <c r="F44" s="170" t="s">
        <v>360</v>
      </c>
      <c r="G44" s="175"/>
      <c r="H44" s="145">
        <f t="shared" si="3"/>
        <v>0</v>
      </c>
    </row>
    <row r="45" spans="1:10" x14ac:dyDescent="0.45">
      <c r="B45" s="143" t="s">
        <v>1327</v>
      </c>
      <c r="C45" s="152" t="s">
        <v>1328</v>
      </c>
      <c r="D45" s="144"/>
      <c r="E45" s="1">
        <v>20</v>
      </c>
      <c r="F45" s="1" t="s">
        <v>360</v>
      </c>
      <c r="G45" s="3"/>
      <c r="H45" s="145">
        <f t="shared" si="3"/>
        <v>0</v>
      </c>
      <c r="J45" s="177"/>
    </row>
    <row r="46" spans="1:10" s="176" customFormat="1" x14ac:dyDescent="0.45">
      <c r="A46" s="172"/>
      <c r="B46" s="143" t="s">
        <v>1329</v>
      </c>
      <c r="C46" s="173" t="s">
        <v>1330</v>
      </c>
      <c r="D46" s="144"/>
      <c r="E46" s="1">
        <v>28</v>
      </c>
      <c r="F46" s="170" t="s">
        <v>360</v>
      </c>
      <c r="G46" s="175"/>
      <c r="H46" s="145">
        <f t="shared" si="3"/>
        <v>0</v>
      </c>
    </row>
    <row r="47" spans="1:10" x14ac:dyDescent="0.45">
      <c r="B47" s="143" t="s">
        <v>1331</v>
      </c>
      <c r="C47" s="152" t="s">
        <v>1332</v>
      </c>
      <c r="D47" s="144"/>
      <c r="E47" s="1">
        <v>13</v>
      </c>
      <c r="F47" s="1" t="s">
        <v>360</v>
      </c>
      <c r="G47" s="3"/>
      <c r="H47" s="145">
        <f t="shared" si="3"/>
        <v>0</v>
      </c>
    </row>
    <row r="48" spans="1:10" x14ac:dyDescent="0.45">
      <c r="B48" s="143" t="s">
        <v>1333</v>
      </c>
      <c r="C48" s="152" t="s">
        <v>1334</v>
      </c>
      <c r="D48" s="144"/>
      <c r="E48" s="1">
        <v>15</v>
      </c>
      <c r="F48" s="1" t="s">
        <v>360</v>
      </c>
      <c r="G48" s="3"/>
      <c r="H48" s="145">
        <f t="shared" si="3"/>
        <v>0</v>
      </c>
    </row>
    <row r="49" spans="1:8" x14ac:dyDescent="0.45">
      <c r="B49" s="143"/>
      <c r="C49" s="144"/>
      <c r="D49" s="144"/>
      <c r="E49" s="164"/>
      <c r="F49" s="1"/>
      <c r="G49" s="1"/>
      <c r="H49" s="145"/>
    </row>
    <row r="50" spans="1:8" x14ac:dyDescent="0.45">
      <c r="B50" s="147"/>
      <c r="C50" s="148" t="s">
        <v>1335</v>
      </c>
      <c r="D50" s="148"/>
      <c r="E50" s="167"/>
      <c r="F50" s="150"/>
      <c r="G50" s="2"/>
      <c r="H50" s="151">
        <f>SUM(H41:H49)</f>
        <v>0</v>
      </c>
    </row>
    <row r="51" spans="1:8" x14ac:dyDescent="0.45">
      <c r="B51" s="143"/>
      <c r="C51" s="133"/>
      <c r="D51" s="133"/>
      <c r="E51" s="164"/>
      <c r="F51" s="1"/>
      <c r="G51" s="1"/>
      <c r="H51" s="145"/>
    </row>
    <row r="52" spans="1:8" s="142" customFormat="1" ht="21.4" customHeight="1" x14ac:dyDescent="0.5">
      <c r="A52" s="137"/>
      <c r="B52" s="138" t="s">
        <v>1336</v>
      </c>
      <c r="C52" s="139" t="s">
        <v>1337</v>
      </c>
      <c r="D52" s="133"/>
      <c r="E52" s="162"/>
      <c r="F52" s="140"/>
      <c r="G52" s="6"/>
      <c r="H52" s="121"/>
    </row>
    <row r="53" spans="1:8" x14ac:dyDescent="0.45">
      <c r="B53" s="242" t="s">
        <v>1338</v>
      </c>
      <c r="C53" s="243" t="s">
        <v>1504</v>
      </c>
      <c r="D53" s="251"/>
      <c r="E53" s="245"/>
      <c r="F53" s="246"/>
      <c r="G53" s="121"/>
      <c r="H53" s="171"/>
    </row>
    <row r="54" spans="1:8" ht="15.75" x14ac:dyDescent="0.45">
      <c r="B54" s="247" t="s">
        <v>1339</v>
      </c>
      <c r="C54" s="248" t="s">
        <v>1340</v>
      </c>
      <c r="D54" s="251" t="s">
        <v>1505</v>
      </c>
      <c r="E54" s="246">
        <v>1216</v>
      </c>
      <c r="F54" s="246" t="s">
        <v>1506</v>
      </c>
      <c r="G54" s="3"/>
      <c r="H54" s="145">
        <f t="shared" ref="H54:H58" si="4">E54*G54</f>
        <v>0</v>
      </c>
    </row>
    <row r="55" spans="1:8" ht="15.75" x14ac:dyDescent="0.45">
      <c r="B55" s="247" t="s">
        <v>1341</v>
      </c>
      <c r="C55" s="248" t="s">
        <v>1498</v>
      </c>
      <c r="D55" s="251" t="s">
        <v>1507</v>
      </c>
      <c r="E55" s="246">
        <v>110</v>
      </c>
      <c r="F55" s="246" t="s">
        <v>1506</v>
      </c>
      <c r="G55" s="3"/>
      <c r="H55" s="145">
        <f t="shared" si="4"/>
        <v>0</v>
      </c>
    </row>
    <row r="56" spans="1:8" ht="15.75" x14ac:dyDescent="0.45">
      <c r="B56" s="247" t="s">
        <v>1342</v>
      </c>
      <c r="C56" s="248" t="s">
        <v>1497</v>
      </c>
      <c r="D56" s="251" t="s">
        <v>1507</v>
      </c>
      <c r="E56" s="246">
        <v>10</v>
      </c>
      <c r="F56" s="246" t="s">
        <v>1506</v>
      </c>
      <c r="G56" s="3"/>
      <c r="H56" s="145">
        <f t="shared" si="4"/>
        <v>0</v>
      </c>
    </row>
    <row r="57" spans="1:8" ht="15.75" x14ac:dyDescent="0.45">
      <c r="B57" s="247" t="s">
        <v>1496</v>
      </c>
      <c r="C57" s="248" t="s">
        <v>1495</v>
      </c>
      <c r="D57" s="251" t="s">
        <v>1508</v>
      </c>
      <c r="E57" s="246">
        <v>170</v>
      </c>
      <c r="F57" s="246" t="s">
        <v>1506</v>
      </c>
      <c r="G57" s="3"/>
      <c r="H57" s="145">
        <f t="shared" si="4"/>
        <v>0</v>
      </c>
    </row>
    <row r="58" spans="1:8" ht="15.75" x14ac:dyDescent="0.45">
      <c r="B58" s="247" t="s">
        <v>1494</v>
      </c>
      <c r="C58" s="248" t="s">
        <v>1493</v>
      </c>
      <c r="D58" s="251" t="s">
        <v>1508</v>
      </c>
      <c r="E58" s="246">
        <v>18</v>
      </c>
      <c r="F58" s="246" t="s">
        <v>1506</v>
      </c>
      <c r="G58" s="3"/>
      <c r="H58" s="145">
        <f t="shared" si="4"/>
        <v>0</v>
      </c>
    </row>
    <row r="59" spans="1:8" x14ac:dyDescent="0.45">
      <c r="B59" s="143"/>
      <c r="C59" s="144"/>
      <c r="D59" s="144"/>
      <c r="E59" s="164"/>
      <c r="F59" s="1"/>
      <c r="G59" s="1"/>
      <c r="H59" s="145"/>
    </row>
    <row r="60" spans="1:8" x14ac:dyDescent="0.45">
      <c r="B60" s="147"/>
      <c r="C60" s="148" t="s">
        <v>1343</v>
      </c>
      <c r="D60" s="148"/>
      <c r="E60" s="167"/>
      <c r="F60" s="150"/>
      <c r="G60" s="2"/>
      <c r="H60" s="151">
        <f>SUM(H54:H59)</f>
        <v>0</v>
      </c>
    </row>
    <row r="61" spans="1:8" x14ac:dyDescent="0.45">
      <c r="B61" s="143"/>
      <c r="C61" s="133"/>
      <c r="D61" s="133"/>
      <c r="E61" s="164"/>
      <c r="F61" s="1"/>
      <c r="G61" s="1"/>
      <c r="H61" s="145"/>
    </row>
    <row r="62" spans="1:8" s="142" customFormat="1" ht="21.4" customHeight="1" x14ac:dyDescent="0.5">
      <c r="A62" s="137"/>
      <c r="B62" s="138" t="s">
        <v>1344</v>
      </c>
      <c r="C62" s="139" t="s">
        <v>1345</v>
      </c>
      <c r="D62" s="133"/>
      <c r="E62" s="162"/>
      <c r="F62" s="140"/>
      <c r="G62" s="121"/>
      <c r="H62" s="178"/>
    </row>
    <row r="63" spans="1:8" x14ac:dyDescent="0.45">
      <c r="B63" s="163" t="s">
        <v>1346</v>
      </c>
      <c r="C63" s="133" t="s">
        <v>1347</v>
      </c>
      <c r="D63" s="144"/>
      <c r="E63" s="164"/>
      <c r="F63" s="1"/>
      <c r="G63" s="3"/>
      <c r="H63" s="145">
        <f t="shared" ref="H63:H117" si="5">E63*G63</f>
        <v>0</v>
      </c>
    </row>
    <row r="64" spans="1:8" ht="15.75" x14ac:dyDescent="0.45">
      <c r="B64" s="143" t="s">
        <v>1348</v>
      </c>
      <c r="C64" s="152" t="s">
        <v>1349</v>
      </c>
      <c r="D64" s="144" t="s">
        <v>1350</v>
      </c>
      <c r="E64" s="164">
        <v>131.5</v>
      </c>
      <c r="F64" s="1" t="s">
        <v>1273</v>
      </c>
      <c r="G64" s="3"/>
      <c r="H64" s="145">
        <f t="shared" si="5"/>
        <v>0</v>
      </c>
    </row>
    <row r="65" spans="2:8" ht="15.75" x14ac:dyDescent="0.45">
      <c r="B65" s="143" t="s">
        <v>1351</v>
      </c>
      <c r="C65" s="152" t="s">
        <v>1349</v>
      </c>
      <c r="D65" s="144" t="s">
        <v>1352</v>
      </c>
      <c r="E65" s="164">
        <v>662.8</v>
      </c>
      <c r="F65" s="1" t="s">
        <v>1273</v>
      </c>
      <c r="G65" s="3"/>
      <c r="H65" s="145">
        <f t="shared" si="5"/>
        <v>0</v>
      </c>
    </row>
    <row r="66" spans="2:8" ht="15.75" x14ac:dyDescent="0.45">
      <c r="B66" s="143" t="s">
        <v>1353</v>
      </c>
      <c r="C66" s="152" t="s">
        <v>1354</v>
      </c>
      <c r="D66" s="144" t="s">
        <v>1350</v>
      </c>
      <c r="E66" s="164">
        <v>29.2</v>
      </c>
      <c r="F66" s="1" t="s">
        <v>1273</v>
      </c>
      <c r="G66" s="3"/>
      <c r="H66" s="145">
        <f t="shared" si="5"/>
        <v>0</v>
      </c>
    </row>
    <row r="67" spans="2:8" ht="15.75" x14ac:dyDescent="0.45">
      <c r="B67" s="143" t="s">
        <v>1353</v>
      </c>
      <c r="C67" s="152" t="s">
        <v>1349</v>
      </c>
      <c r="D67" s="144" t="s">
        <v>1355</v>
      </c>
      <c r="E67" s="164">
        <v>399.58999999999992</v>
      </c>
      <c r="F67" s="1" t="s">
        <v>1273</v>
      </c>
      <c r="G67" s="3"/>
      <c r="H67" s="145">
        <f t="shared" si="5"/>
        <v>0</v>
      </c>
    </row>
    <row r="68" spans="2:8" ht="15.75" x14ac:dyDescent="0.45">
      <c r="B68" s="143" t="s">
        <v>1356</v>
      </c>
      <c r="C68" s="152" t="s">
        <v>1349</v>
      </c>
      <c r="D68" s="144" t="s">
        <v>1357</v>
      </c>
      <c r="E68" s="164">
        <v>122.71000000000001</v>
      </c>
      <c r="F68" s="1" t="s">
        <v>1273</v>
      </c>
      <c r="G68" s="3"/>
      <c r="H68" s="145">
        <f t="shared" si="5"/>
        <v>0</v>
      </c>
    </row>
    <row r="69" spans="2:8" ht="15.75" x14ac:dyDescent="0.45">
      <c r="B69" s="143" t="s">
        <v>1358</v>
      </c>
      <c r="C69" s="152" t="s">
        <v>1349</v>
      </c>
      <c r="D69" s="144" t="s">
        <v>1359</v>
      </c>
      <c r="E69" s="164">
        <v>7.5</v>
      </c>
      <c r="F69" s="1" t="s">
        <v>1273</v>
      </c>
      <c r="G69" s="3"/>
      <c r="H69" s="145">
        <f t="shared" si="5"/>
        <v>0</v>
      </c>
    </row>
    <row r="70" spans="2:8" ht="15.75" x14ac:dyDescent="0.45">
      <c r="B70" s="143" t="s">
        <v>1358</v>
      </c>
      <c r="C70" s="152" t="s">
        <v>1360</v>
      </c>
      <c r="D70" s="144" t="s">
        <v>1361</v>
      </c>
      <c r="E70" s="164">
        <v>97.94</v>
      </c>
      <c r="F70" s="1" t="s">
        <v>1273</v>
      </c>
      <c r="G70" s="3"/>
      <c r="H70" s="145">
        <f t="shared" si="5"/>
        <v>0</v>
      </c>
    </row>
    <row r="71" spans="2:8" ht="15.75" x14ac:dyDescent="0.45">
      <c r="B71" s="143" t="s">
        <v>1362</v>
      </c>
      <c r="C71" s="152" t="s">
        <v>1360</v>
      </c>
      <c r="D71" s="144" t="s">
        <v>1363</v>
      </c>
      <c r="E71" s="164">
        <v>252.5</v>
      </c>
      <c r="F71" s="1" t="s">
        <v>1273</v>
      </c>
      <c r="G71" s="3"/>
      <c r="H71" s="145">
        <f t="shared" si="5"/>
        <v>0</v>
      </c>
    </row>
    <row r="72" spans="2:8" ht="15.75" x14ac:dyDescent="0.45">
      <c r="B72" s="143" t="s">
        <v>1364</v>
      </c>
      <c r="C72" s="152" t="s">
        <v>1365</v>
      </c>
      <c r="E72" s="164">
        <v>214</v>
      </c>
      <c r="F72" s="1" t="s">
        <v>1273</v>
      </c>
      <c r="G72" s="3"/>
      <c r="H72" s="145">
        <f t="shared" si="5"/>
        <v>0</v>
      </c>
    </row>
    <row r="73" spans="2:8" ht="15.75" x14ac:dyDescent="0.45">
      <c r="B73" s="143" t="s">
        <v>1366</v>
      </c>
      <c r="C73" s="152" t="s">
        <v>1367</v>
      </c>
      <c r="D73" s="144"/>
      <c r="E73" s="164">
        <v>733</v>
      </c>
      <c r="F73" s="1" t="s">
        <v>1273</v>
      </c>
      <c r="G73" s="3"/>
      <c r="H73" s="145">
        <f t="shared" si="5"/>
        <v>0</v>
      </c>
    </row>
    <row r="74" spans="2:8" ht="15.75" x14ac:dyDescent="0.45">
      <c r="B74" s="143" t="s">
        <v>1368</v>
      </c>
      <c r="C74" s="152" t="s">
        <v>1369</v>
      </c>
      <c r="D74" s="144"/>
      <c r="E74" s="164">
        <v>50</v>
      </c>
      <c r="F74" s="1" t="s">
        <v>1273</v>
      </c>
      <c r="G74" s="3"/>
      <c r="H74" s="145">
        <f t="shared" si="5"/>
        <v>0</v>
      </c>
    </row>
    <row r="75" spans="2:8" ht="15.75" x14ac:dyDescent="0.45">
      <c r="B75" s="143" t="s">
        <v>1370</v>
      </c>
      <c r="C75" s="152" t="s">
        <v>1371</v>
      </c>
      <c r="D75" s="144"/>
      <c r="E75" s="164">
        <v>28.8</v>
      </c>
      <c r="F75" s="1" t="s">
        <v>1273</v>
      </c>
      <c r="G75" s="3"/>
      <c r="H75" s="145">
        <f t="shared" si="5"/>
        <v>0</v>
      </c>
    </row>
    <row r="76" spans="2:8" x14ac:dyDescent="0.45">
      <c r="B76" s="143" t="s">
        <v>1372</v>
      </c>
      <c r="C76" s="152" t="s">
        <v>1373</v>
      </c>
      <c r="D76" s="144"/>
      <c r="E76" s="164">
        <v>11.1</v>
      </c>
      <c r="F76" s="1" t="s">
        <v>360</v>
      </c>
      <c r="G76" s="3"/>
      <c r="H76" s="145">
        <f t="shared" si="5"/>
        <v>0</v>
      </c>
    </row>
    <row r="77" spans="2:8" x14ac:dyDescent="0.45">
      <c r="B77" s="143" t="s">
        <v>1374</v>
      </c>
      <c r="C77" s="152" t="s">
        <v>1375</v>
      </c>
      <c r="D77" s="144"/>
      <c r="E77" s="164">
        <v>17.975000000000001</v>
      </c>
      <c r="F77" s="1" t="s">
        <v>360</v>
      </c>
      <c r="G77" s="3"/>
      <c r="H77" s="145">
        <f t="shared" si="5"/>
        <v>0</v>
      </c>
    </row>
    <row r="78" spans="2:8" x14ac:dyDescent="0.45">
      <c r="B78" s="143" t="s">
        <v>1376</v>
      </c>
      <c r="C78" s="152" t="s">
        <v>1377</v>
      </c>
      <c r="D78" s="144"/>
      <c r="E78" s="164">
        <v>19.492999999999999</v>
      </c>
      <c r="F78" s="1" t="s">
        <v>360</v>
      </c>
      <c r="G78" s="3"/>
      <c r="H78" s="145">
        <f t="shared" si="5"/>
        <v>0</v>
      </c>
    </row>
    <row r="79" spans="2:8" x14ac:dyDescent="0.45">
      <c r="B79" s="143" t="s">
        <v>1378</v>
      </c>
      <c r="C79" s="152" t="s">
        <v>1379</v>
      </c>
      <c r="D79" s="144"/>
      <c r="E79" s="164">
        <v>5.2480000000000002</v>
      </c>
      <c r="F79" s="1" t="s">
        <v>360</v>
      </c>
      <c r="G79" s="3"/>
      <c r="H79" s="145">
        <f t="shared" si="5"/>
        <v>0</v>
      </c>
    </row>
    <row r="80" spans="2:8" x14ac:dyDescent="0.45">
      <c r="B80" s="143" t="s">
        <v>1380</v>
      </c>
      <c r="C80" s="152" t="s">
        <v>1381</v>
      </c>
      <c r="D80" s="144"/>
      <c r="E80" s="164">
        <v>12.234999999999999</v>
      </c>
      <c r="F80" s="1" t="s">
        <v>360</v>
      </c>
      <c r="G80" s="3"/>
      <c r="H80" s="145">
        <f t="shared" si="5"/>
        <v>0</v>
      </c>
    </row>
    <row r="81" spans="2:8" x14ac:dyDescent="0.45">
      <c r="B81" s="143" t="s">
        <v>1382</v>
      </c>
      <c r="C81" s="152" t="s">
        <v>1383</v>
      </c>
      <c r="D81" s="144"/>
      <c r="E81" s="164">
        <v>15.3</v>
      </c>
      <c r="F81" s="1" t="s">
        <v>360</v>
      </c>
      <c r="G81" s="3"/>
      <c r="H81" s="145">
        <f t="shared" si="5"/>
        <v>0</v>
      </c>
    </row>
    <row r="82" spans="2:8" x14ac:dyDescent="0.45">
      <c r="B82" s="163" t="s">
        <v>1384</v>
      </c>
      <c r="C82" s="179" t="s">
        <v>1385</v>
      </c>
      <c r="D82" s="144"/>
      <c r="E82" s="164"/>
      <c r="F82" s="1"/>
      <c r="G82" s="3"/>
      <c r="H82" s="145">
        <f t="shared" si="5"/>
        <v>0</v>
      </c>
    </row>
    <row r="83" spans="2:8" ht="15.75" x14ac:dyDescent="0.45">
      <c r="B83" s="143" t="s">
        <v>1386</v>
      </c>
      <c r="C83" s="152" t="s">
        <v>1387</v>
      </c>
      <c r="D83" s="144" t="s">
        <v>1388</v>
      </c>
      <c r="E83" s="164">
        <v>32.515483964654358</v>
      </c>
      <c r="F83" s="1" t="s">
        <v>1273</v>
      </c>
      <c r="G83" s="3"/>
      <c r="H83" s="145">
        <f t="shared" si="5"/>
        <v>0</v>
      </c>
    </row>
    <row r="84" spans="2:8" ht="15.75" x14ac:dyDescent="0.45">
      <c r="B84" s="143" t="s">
        <v>1389</v>
      </c>
      <c r="C84" s="152" t="s">
        <v>1390</v>
      </c>
      <c r="D84" s="144"/>
      <c r="E84" s="164">
        <v>8.4823001646924414</v>
      </c>
      <c r="F84" s="1" t="s">
        <v>1273</v>
      </c>
      <c r="G84" s="3"/>
      <c r="H84" s="145">
        <f t="shared" si="5"/>
        <v>0</v>
      </c>
    </row>
    <row r="85" spans="2:8" ht="15.75" x14ac:dyDescent="0.45">
      <c r="B85" s="143" t="s">
        <v>1391</v>
      </c>
      <c r="C85" s="152" t="s">
        <v>1390</v>
      </c>
      <c r="D85" s="144" t="s">
        <v>1392</v>
      </c>
      <c r="E85" s="164">
        <v>2.8274333882308138</v>
      </c>
      <c r="F85" s="1" t="s">
        <v>1273</v>
      </c>
      <c r="G85" s="3"/>
      <c r="H85" s="145">
        <f t="shared" si="5"/>
        <v>0</v>
      </c>
    </row>
    <row r="86" spans="2:8" x14ac:dyDescent="0.45">
      <c r="B86" s="163" t="s">
        <v>1393</v>
      </c>
      <c r="C86" s="179" t="s">
        <v>1394</v>
      </c>
      <c r="D86" s="144"/>
      <c r="E86" s="164"/>
      <c r="F86" s="1"/>
      <c r="G86" s="3"/>
      <c r="H86" s="145">
        <f t="shared" si="5"/>
        <v>0</v>
      </c>
    </row>
    <row r="87" spans="2:8" x14ac:dyDescent="0.45">
      <c r="B87" s="143" t="s">
        <v>1395</v>
      </c>
      <c r="C87" s="152" t="s">
        <v>1396</v>
      </c>
      <c r="D87" s="144"/>
      <c r="E87" s="164">
        <v>3.1</v>
      </c>
      <c r="F87" s="1" t="s">
        <v>360</v>
      </c>
      <c r="G87" s="3"/>
      <c r="H87" s="145">
        <f t="shared" si="5"/>
        <v>0</v>
      </c>
    </row>
    <row r="88" spans="2:8" x14ac:dyDescent="0.45">
      <c r="B88" s="143" t="s">
        <v>1397</v>
      </c>
      <c r="C88" s="152" t="s">
        <v>1398</v>
      </c>
      <c r="D88" s="144"/>
      <c r="E88" s="164">
        <v>72.168000000000006</v>
      </c>
      <c r="F88" s="1" t="s">
        <v>360</v>
      </c>
      <c r="G88" s="3"/>
      <c r="H88" s="145">
        <f t="shared" si="5"/>
        <v>0</v>
      </c>
    </row>
    <row r="89" spans="2:8" x14ac:dyDescent="0.45">
      <c r="B89" s="143" t="s">
        <v>1399</v>
      </c>
      <c r="C89" s="152" t="s">
        <v>1400</v>
      </c>
      <c r="D89" s="144"/>
      <c r="E89" s="164">
        <v>7.9429999999999996</v>
      </c>
      <c r="F89" s="1"/>
      <c r="G89" s="3"/>
      <c r="H89" s="145">
        <f t="shared" si="5"/>
        <v>0</v>
      </c>
    </row>
    <row r="90" spans="2:8" x14ac:dyDescent="0.45">
      <c r="B90" s="143" t="s">
        <v>1401</v>
      </c>
      <c r="C90" s="152" t="s">
        <v>1402</v>
      </c>
      <c r="D90" s="144"/>
      <c r="E90" s="164">
        <v>5.0999999999999996</v>
      </c>
      <c r="F90" s="1" t="s">
        <v>360</v>
      </c>
      <c r="G90" s="3"/>
      <c r="H90" s="145">
        <f t="shared" si="5"/>
        <v>0</v>
      </c>
    </row>
    <row r="91" spans="2:8" x14ac:dyDescent="0.45">
      <c r="B91" s="143" t="s">
        <v>1403</v>
      </c>
      <c r="C91" s="152" t="s">
        <v>1404</v>
      </c>
      <c r="D91" s="144"/>
      <c r="E91" s="164">
        <v>4.8</v>
      </c>
      <c r="F91" s="1" t="s">
        <v>360</v>
      </c>
      <c r="G91" s="3"/>
      <c r="H91" s="145">
        <f t="shared" si="5"/>
        <v>0</v>
      </c>
    </row>
    <row r="92" spans="2:8" x14ac:dyDescent="0.45">
      <c r="B92" s="143" t="s">
        <v>1405</v>
      </c>
      <c r="C92" s="152" t="s">
        <v>1406</v>
      </c>
      <c r="D92" s="144"/>
      <c r="E92" s="164">
        <v>17.600000000000001</v>
      </c>
      <c r="F92" s="1" t="s">
        <v>360</v>
      </c>
      <c r="G92" s="3"/>
      <c r="H92" s="145">
        <f t="shared" si="5"/>
        <v>0</v>
      </c>
    </row>
    <row r="93" spans="2:8" x14ac:dyDescent="0.45">
      <c r="B93" s="143" t="s">
        <v>1407</v>
      </c>
      <c r="C93" s="152" t="s">
        <v>1408</v>
      </c>
      <c r="D93" s="144"/>
      <c r="E93" s="164">
        <v>29</v>
      </c>
      <c r="F93" s="1" t="s">
        <v>360</v>
      </c>
      <c r="G93" s="3"/>
      <c r="H93" s="145">
        <f t="shared" si="5"/>
        <v>0</v>
      </c>
    </row>
    <row r="94" spans="2:8" x14ac:dyDescent="0.45">
      <c r="B94" s="143" t="s">
        <v>1409</v>
      </c>
      <c r="C94" s="152" t="s">
        <v>1410</v>
      </c>
      <c r="D94" s="144"/>
      <c r="E94" s="164">
        <v>14.5</v>
      </c>
      <c r="F94" s="1" t="s">
        <v>360</v>
      </c>
      <c r="G94" s="3"/>
      <c r="H94" s="145">
        <f t="shared" si="5"/>
        <v>0</v>
      </c>
    </row>
    <row r="95" spans="2:8" x14ac:dyDescent="0.45">
      <c r="B95" s="143" t="s">
        <v>1411</v>
      </c>
      <c r="C95" s="152" t="s">
        <v>1412</v>
      </c>
      <c r="D95" s="144"/>
      <c r="E95" s="164">
        <v>29.1</v>
      </c>
      <c r="F95" s="1" t="s">
        <v>360</v>
      </c>
      <c r="G95" s="3"/>
      <c r="H95" s="145">
        <f t="shared" si="5"/>
        <v>0</v>
      </c>
    </row>
    <row r="96" spans="2:8" x14ac:dyDescent="0.45">
      <c r="B96" s="143" t="s">
        <v>1413</v>
      </c>
      <c r="C96" s="152" t="s">
        <v>1414</v>
      </c>
      <c r="D96" s="144"/>
      <c r="E96" s="164">
        <v>14.555999999999999</v>
      </c>
      <c r="F96" s="1" t="s">
        <v>360</v>
      </c>
      <c r="G96" s="3"/>
      <c r="H96" s="145">
        <f t="shared" si="5"/>
        <v>0</v>
      </c>
    </row>
    <row r="97" spans="2:8" x14ac:dyDescent="0.45">
      <c r="B97" s="143" t="s">
        <v>1415</v>
      </c>
      <c r="C97" s="152" t="s">
        <v>1416</v>
      </c>
      <c r="D97" s="144"/>
      <c r="E97" s="164">
        <v>6.5</v>
      </c>
      <c r="F97" s="1" t="s">
        <v>360</v>
      </c>
      <c r="G97" s="3"/>
      <c r="H97" s="145">
        <f t="shared" si="5"/>
        <v>0</v>
      </c>
    </row>
    <row r="98" spans="2:8" x14ac:dyDescent="0.45">
      <c r="B98" s="143" t="s">
        <v>1417</v>
      </c>
      <c r="C98" s="152" t="s">
        <v>1418</v>
      </c>
      <c r="D98" s="144"/>
      <c r="E98" s="164">
        <v>12</v>
      </c>
      <c r="F98" s="1" t="s">
        <v>360</v>
      </c>
      <c r="G98" s="3"/>
      <c r="H98" s="145">
        <f t="shared" si="5"/>
        <v>0</v>
      </c>
    </row>
    <row r="99" spans="2:8" x14ac:dyDescent="0.45">
      <c r="B99" s="143" t="s">
        <v>1419</v>
      </c>
      <c r="C99" s="152" t="s">
        <v>1420</v>
      </c>
      <c r="D99" s="144"/>
      <c r="E99" s="164">
        <v>8.9350000000000005</v>
      </c>
      <c r="F99" s="1" t="s">
        <v>360</v>
      </c>
      <c r="G99" s="3"/>
      <c r="H99" s="145">
        <f t="shared" si="5"/>
        <v>0</v>
      </c>
    </row>
    <row r="100" spans="2:8" x14ac:dyDescent="0.45">
      <c r="B100" s="143" t="s">
        <v>1421</v>
      </c>
      <c r="C100" s="152" t="s">
        <v>1422</v>
      </c>
      <c r="D100" s="144"/>
      <c r="E100" s="164">
        <v>8.4420000000000002</v>
      </c>
      <c r="F100" s="1" t="s">
        <v>360</v>
      </c>
      <c r="G100" s="3"/>
      <c r="H100" s="145">
        <f t="shared" si="5"/>
        <v>0</v>
      </c>
    </row>
    <row r="101" spans="2:8" x14ac:dyDescent="0.45">
      <c r="B101" s="143" t="s">
        <v>1423</v>
      </c>
      <c r="C101" s="152" t="s">
        <v>1424</v>
      </c>
      <c r="D101" s="144"/>
      <c r="E101" s="164">
        <v>72.400000000000006</v>
      </c>
      <c r="F101" s="1" t="s">
        <v>360</v>
      </c>
      <c r="G101" s="3"/>
      <c r="H101" s="145">
        <f t="shared" si="5"/>
        <v>0</v>
      </c>
    </row>
    <row r="102" spans="2:8" x14ac:dyDescent="0.45">
      <c r="B102" s="143" t="s">
        <v>1425</v>
      </c>
      <c r="C102" s="152" t="s">
        <v>1426</v>
      </c>
      <c r="D102" s="144"/>
      <c r="E102" s="164">
        <v>11.309733552923255</v>
      </c>
      <c r="F102" s="1" t="s">
        <v>360</v>
      </c>
      <c r="G102" s="3"/>
      <c r="H102" s="145">
        <f t="shared" si="5"/>
        <v>0</v>
      </c>
    </row>
    <row r="103" spans="2:8" x14ac:dyDescent="0.45">
      <c r="B103" s="242" t="s">
        <v>1427</v>
      </c>
      <c r="C103" s="243" t="s">
        <v>1509</v>
      </c>
      <c r="D103" s="251"/>
      <c r="E103" s="245"/>
      <c r="F103" s="246"/>
      <c r="G103" s="7"/>
      <c r="H103" s="145">
        <f t="shared" si="5"/>
        <v>0</v>
      </c>
    </row>
    <row r="104" spans="2:8" ht="15.75" x14ac:dyDescent="0.45">
      <c r="B104" s="247" t="s">
        <v>1428</v>
      </c>
      <c r="C104" s="248" t="s">
        <v>1510</v>
      </c>
      <c r="D104" s="249"/>
      <c r="E104" s="250">
        <v>132</v>
      </c>
      <c r="F104" s="246" t="s">
        <v>116</v>
      </c>
      <c r="G104" s="3"/>
      <c r="H104" s="145">
        <f t="shared" si="5"/>
        <v>0</v>
      </c>
    </row>
    <row r="105" spans="2:8" ht="15.75" x14ac:dyDescent="0.45">
      <c r="B105" s="247" t="s">
        <v>1429</v>
      </c>
      <c r="C105" s="248" t="s">
        <v>1511</v>
      </c>
      <c r="D105" s="249"/>
      <c r="E105" s="250">
        <v>3</v>
      </c>
      <c r="F105" s="246" t="s">
        <v>116</v>
      </c>
      <c r="G105" s="3"/>
      <c r="H105" s="145">
        <f t="shared" si="5"/>
        <v>0</v>
      </c>
    </row>
    <row r="106" spans="2:8" ht="15.75" x14ac:dyDescent="0.45">
      <c r="B106" s="247" t="s">
        <v>1431</v>
      </c>
      <c r="C106" s="248" t="s">
        <v>1512</v>
      </c>
      <c r="D106" s="249"/>
      <c r="E106" s="250">
        <v>5</v>
      </c>
      <c r="F106" s="246" t="s">
        <v>116</v>
      </c>
      <c r="G106" s="3"/>
      <c r="H106" s="145">
        <f t="shared" si="5"/>
        <v>0</v>
      </c>
    </row>
    <row r="107" spans="2:8" x14ac:dyDescent="0.45">
      <c r="B107" s="247" t="s">
        <v>1433</v>
      </c>
      <c r="C107" s="248" t="s">
        <v>1513</v>
      </c>
      <c r="D107" s="249"/>
      <c r="E107" s="250">
        <v>42</v>
      </c>
      <c r="F107" s="246" t="s">
        <v>360</v>
      </c>
      <c r="G107" s="3"/>
      <c r="H107" s="145">
        <f t="shared" si="5"/>
        <v>0</v>
      </c>
    </row>
    <row r="108" spans="2:8" x14ac:dyDescent="0.45">
      <c r="B108" s="247" t="s">
        <v>1514</v>
      </c>
      <c r="C108" s="248" t="s">
        <v>1515</v>
      </c>
      <c r="D108" s="249"/>
      <c r="E108" s="250">
        <v>12</v>
      </c>
      <c r="F108" s="246" t="s">
        <v>360</v>
      </c>
      <c r="G108" s="3"/>
      <c r="H108" s="145">
        <f t="shared" si="5"/>
        <v>0</v>
      </c>
    </row>
    <row r="109" spans="2:8" x14ac:dyDescent="0.45">
      <c r="B109" s="247" t="s">
        <v>1516</v>
      </c>
      <c r="C109" s="248" t="s">
        <v>1430</v>
      </c>
      <c r="D109" s="249"/>
      <c r="E109" s="250">
        <v>145</v>
      </c>
      <c r="F109" s="246" t="s">
        <v>116</v>
      </c>
      <c r="G109" s="3"/>
      <c r="H109" s="145">
        <f t="shared" si="5"/>
        <v>0</v>
      </c>
    </row>
    <row r="110" spans="2:8" x14ac:dyDescent="0.45">
      <c r="B110" s="247" t="s">
        <v>1517</v>
      </c>
      <c r="C110" s="248" t="s">
        <v>1432</v>
      </c>
      <c r="D110" s="249"/>
      <c r="E110" s="250">
        <v>15</v>
      </c>
      <c r="F110" s="246" t="s">
        <v>116</v>
      </c>
      <c r="G110" s="3"/>
      <c r="H110" s="145">
        <f t="shared" si="5"/>
        <v>0</v>
      </c>
    </row>
    <row r="111" spans="2:8" x14ac:dyDescent="0.45">
      <c r="B111" s="247" t="s">
        <v>1518</v>
      </c>
      <c r="C111" s="248" t="s">
        <v>1434</v>
      </c>
      <c r="D111" s="249"/>
      <c r="E111" s="250">
        <v>180</v>
      </c>
      <c r="F111" s="246" t="s">
        <v>360</v>
      </c>
      <c r="G111" s="3"/>
      <c r="H111" s="145">
        <f t="shared" si="5"/>
        <v>0</v>
      </c>
    </row>
    <row r="112" spans="2:8" x14ac:dyDescent="0.45">
      <c r="B112" s="242" t="s">
        <v>1492</v>
      </c>
      <c r="C112" s="243" t="s">
        <v>1519</v>
      </c>
      <c r="D112" s="251"/>
      <c r="E112" s="245"/>
      <c r="F112" s="246"/>
      <c r="G112" s="7"/>
      <c r="H112" s="145">
        <f t="shared" si="5"/>
        <v>0</v>
      </c>
    </row>
    <row r="113" spans="1:13" x14ac:dyDescent="0.45">
      <c r="B113" s="247" t="s">
        <v>1491</v>
      </c>
      <c r="C113" s="248" t="s">
        <v>1490</v>
      </c>
      <c r="D113" s="249"/>
      <c r="E113" s="250">
        <v>115</v>
      </c>
      <c r="F113" s="246" t="s">
        <v>360</v>
      </c>
      <c r="G113" s="3"/>
      <c r="H113" s="145">
        <f t="shared" si="5"/>
        <v>0</v>
      </c>
    </row>
    <row r="114" spans="1:13" x14ac:dyDescent="0.45">
      <c r="B114" s="247" t="s">
        <v>1489</v>
      </c>
      <c r="C114" s="248" t="s">
        <v>1488</v>
      </c>
      <c r="D114" s="249"/>
      <c r="E114" s="250">
        <v>744</v>
      </c>
      <c r="F114" s="246" t="s">
        <v>360</v>
      </c>
      <c r="G114" s="3"/>
      <c r="H114" s="145">
        <f t="shared" si="5"/>
        <v>0</v>
      </c>
    </row>
    <row r="115" spans="1:13" x14ac:dyDescent="0.45">
      <c r="B115" s="247" t="s">
        <v>1487</v>
      </c>
      <c r="C115" s="248" t="s">
        <v>1486</v>
      </c>
      <c r="D115" s="249"/>
      <c r="E115" s="250">
        <v>95</v>
      </c>
      <c r="F115" s="246" t="s">
        <v>360</v>
      </c>
      <c r="G115" s="3"/>
      <c r="H115" s="145">
        <f t="shared" si="5"/>
        <v>0</v>
      </c>
    </row>
    <row r="116" spans="1:13" x14ac:dyDescent="0.45">
      <c r="B116" s="247" t="s">
        <v>1485</v>
      </c>
      <c r="C116" s="248" t="s">
        <v>1484</v>
      </c>
      <c r="D116" s="249"/>
      <c r="E116" s="250">
        <v>8</v>
      </c>
      <c r="F116" s="246" t="s">
        <v>360</v>
      </c>
      <c r="G116" s="3"/>
      <c r="H116" s="145">
        <f t="shared" si="5"/>
        <v>0</v>
      </c>
    </row>
    <row r="117" spans="1:13" x14ac:dyDescent="0.45">
      <c r="B117" s="247" t="s">
        <v>1483</v>
      </c>
      <c r="C117" s="248" t="s">
        <v>1482</v>
      </c>
      <c r="D117" s="249"/>
      <c r="E117" s="250">
        <f>(10.85+5.09+2.82*2+4.96+5.01+2.83-1.27*2)*2+10.1+8.49+5.87+2.94+6.18+3.8*7+4.3*10+3.7*3+4.3*6</f>
        <v>203.76</v>
      </c>
      <c r="F117" s="246" t="s">
        <v>360</v>
      </c>
      <c r="G117" s="3"/>
      <c r="H117" s="145">
        <f t="shared" si="5"/>
        <v>0</v>
      </c>
      <c r="M117" s="177"/>
    </row>
    <row r="118" spans="1:13" x14ac:dyDescent="0.45">
      <c r="B118" s="143"/>
      <c r="C118" s="144"/>
      <c r="D118" s="144"/>
      <c r="E118" s="164"/>
      <c r="F118" s="1"/>
      <c r="G118" s="1"/>
      <c r="H118" s="145"/>
    </row>
    <row r="119" spans="1:13" x14ac:dyDescent="0.45">
      <c r="B119" s="147"/>
      <c r="C119" s="148" t="s">
        <v>1435</v>
      </c>
      <c r="D119" s="148"/>
      <c r="E119" s="167"/>
      <c r="F119" s="150"/>
      <c r="G119" s="2"/>
      <c r="H119" s="151">
        <f>SUM(H63:H118)</f>
        <v>0</v>
      </c>
    </row>
    <row r="120" spans="1:13" x14ac:dyDescent="0.45">
      <c r="B120" s="143"/>
      <c r="C120" s="133"/>
      <c r="D120" s="133"/>
      <c r="E120" s="164"/>
      <c r="F120" s="1"/>
      <c r="G120" s="1"/>
      <c r="H120" s="145"/>
    </row>
    <row r="121" spans="1:13" s="142" customFormat="1" ht="21.4" customHeight="1" x14ac:dyDescent="0.5">
      <c r="A121" s="137"/>
      <c r="B121" s="138" t="s">
        <v>1436</v>
      </c>
      <c r="C121" s="139" t="s">
        <v>1437</v>
      </c>
      <c r="D121" s="133"/>
      <c r="E121" s="162"/>
      <c r="F121" s="140"/>
      <c r="G121" s="6"/>
      <c r="H121" s="121"/>
    </row>
    <row r="122" spans="1:13" x14ac:dyDescent="0.45">
      <c r="B122" s="163" t="s">
        <v>1438</v>
      </c>
      <c r="C122" s="133" t="s">
        <v>1439</v>
      </c>
      <c r="D122" s="144"/>
      <c r="E122" s="164">
        <f>11.3*3+(0.22*0.12*0.016)*7850*2+(15.1*3.8+(0.21*0.21*0.01+0.09*0.09*0.008)*7850)*2</f>
        <v>163.23273999999998</v>
      </c>
      <c r="F122" s="1" t="s">
        <v>1295</v>
      </c>
      <c r="G122" s="3"/>
      <c r="H122" s="145">
        <f t="shared" ref="H122" si="6">E122*G122</f>
        <v>0</v>
      </c>
    </row>
    <row r="123" spans="1:13" x14ac:dyDescent="0.45">
      <c r="B123" s="143"/>
      <c r="C123" s="144"/>
      <c r="D123" s="144"/>
      <c r="E123" s="164"/>
      <c r="F123" s="1"/>
      <c r="G123" s="1"/>
      <c r="H123" s="145"/>
    </row>
    <row r="124" spans="1:13" x14ac:dyDescent="0.45">
      <c r="B124" s="147"/>
      <c r="C124" s="148" t="s">
        <v>1440</v>
      </c>
      <c r="D124" s="148"/>
      <c r="E124" s="167"/>
      <c r="F124" s="150"/>
      <c r="G124" s="2"/>
      <c r="H124" s="151">
        <f>SUM(H122:H122)</f>
        <v>0</v>
      </c>
    </row>
    <row r="125" spans="1:13" x14ac:dyDescent="0.45">
      <c r="B125" s="143"/>
      <c r="C125" s="133"/>
      <c r="D125" s="133"/>
      <c r="E125" s="164"/>
      <c r="F125" s="1"/>
      <c r="G125" s="1"/>
      <c r="H125" s="145"/>
    </row>
    <row r="126" spans="1:13" x14ac:dyDescent="0.45">
      <c r="B126" s="143"/>
      <c r="C126" s="144"/>
      <c r="D126" s="144"/>
      <c r="E126" s="164"/>
      <c r="F126" s="154"/>
      <c r="G126" s="1"/>
      <c r="H126" s="145"/>
    </row>
    <row r="127" spans="1:13" s="156" customFormat="1" ht="35.65" customHeight="1" thickBot="1" x14ac:dyDescent="0.5">
      <c r="B127" s="234" t="s">
        <v>1441</v>
      </c>
      <c r="C127" s="235"/>
      <c r="D127" s="234"/>
      <c r="E127" s="233"/>
      <c r="F127" s="232"/>
      <c r="G127" s="231"/>
      <c r="H127" s="155">
        <f>SUM(H119,H60,H37,H26,H20,H124,H50)</f>
        <v>0</v>
      </c>
    </row>
    <row r="128" spans="1:13" x14ac:dyDescent="0.45">
      <c r="B128" s="157"/>
      <c r="C128" s="158"/>
      <c r="D128" s="158"/>
      <c r="E128" s="161"/>
      <c r="F128" s="135"/>
      <c r="G128" s="134"/>
      <c r="H128" s="136"/>
    </row>
    <row r="129" spans="2:8" x14ac:dyDescent="0.45">
      <c r="B129" s="157"/>
      <c r="C129" s="158"/>
      <c r="D129" s="158"/>
      <c r="E129" s="161"/>
      <c r="F129" s="135"/>
      <c r="G129" s="134"/>
      <c r="H129" s="136"/>
    </row>
    <row r="130" spans="2:8" x14ac:dyDescent="0.45">
      <c r="B130" s="157"/>
      <c r="C130" s="158"/>
      <c r="D130" s="158"/>
      <c r="E130" s="161"/>
      <c r="F130" s="135"/>
      <c r="G130" s="134"/>
      <c r="H130" s="136"/>
    </row>
    <row r="131" spans="2:8" x14ac:dyDescent="0.45">
      <c r="B131" s="157"/>
      <c r="C131" s="158"/>
      <c r="D131" s="158"/>
      <c r="E131" s="161"/>
      <c r="F131" s="135"/>
      <c r="G131" s="134"/>
      <c r="H131" s="136"/>
    </row>
    <row r="132" spans="2:8" x14ac:dyDescent="0.45">
      <c r="B132" s="157"/>
      <c r="C132" s="158"/>
      <c r="D132" s="158"/>
      <c r="E132" s="161"/>
      <c r="F132" s="135"/>
      <c r="G132" s="134"/>
      <c r="H132" s="136"/>
    </row>
    <row r="133" spans="2:8" x14ac:dyDescent="0.45">
      <c r="B133" s="157"/>
      <c r="C133" s="158"/>
      <c r="D133" s="158"/>
      <c r="E133" s="161"/>
      <c r="F133" s="135"/>
      <c r="G133" s="134"/>
      <c r="H133" s="136"/>
    </row>
    <row r="134" spans="2:8" x14ac:dyDescent="0.45">
      <c r="B134" s="157"/>
      <c r="C134" s="158"/>
      <c r="D134" s="158"/>
      <c r="E134" s="161"/>
      <c r="F134" s="135"/>
      <c r="G134" s="134"/>
      <c r="H134" s="136"/>
    </row>
    <row r="135" spans="2:8" x14ac:dyDescent="0.45">
      <c r="B135" s="157"/>
      <c r="C135" s="158"/>
      <c r="D135" s="158"/>
      <c r="E135" s="161"/>
      <c r="F135" s="135"/>
      <c r="G135" s="134"/>
      <c r="H135" s="136"/>
    </row>
    <row r="136" spans="2:8" x14ac:dyDescent="0.45">
      <c r="B136" s="157"/>
      <c r="C136" s="158"/>
      <c r="D136" s="158"/>
      <c r="E136" s="161"/>
      <c r="F136" s="135"/>
      <c r="G136" s="134"/>
      <c r="H136" s="136"/>
    </row>
    <row r="137" spans="2:8" x14ac:dyDescent="0.45">
      <c r="B137" s="157"/>
      <c r="C137" s="158"/>
      <c r="D137" s="158"/>
      <c r="E137" s="161"/>
      <c r="F137" s="135"/>
      <c r="G137" s="134"/>
      <c r="H137" s="136"/>
    </row>
    <row r="138" spans="2:8" x14ac:dyDescent="0.45">
      <c r="B138" s="157"/>
      <c r="C138" s="158"/>
      <c r="D138" s="158"/>
      <c r="E138" s="161"/>
      <c r="F138" s="135"/>
      <c r="G138" s="134"/>
      <c r="H138" s="136"/>
    </row>
    <row r="139" spans="2:8" x14ac:dyDescent="0.45">
      <c r="B139" s="157"/>
      <c r="C139" s="158"/>
      <c r="D139" s="158"/>
      <c r="E139" s="161"/>
      <c r="F139" s="135"/>
      <c r="G139" s="134"/>
      <c r="H139" s="136"/>
    </row>
    <row r="140" spans="2:8" x14ac:dyDescent="0.45">
      <c r="B140" s="157"/>
      <c r="C140" s="158"/>
      <c r="D140" s="158"/>
      <c r="E140" s="161"/>
      <c r="F140" s="135"/>
      <c r="G140" s="134"/>
      <c r="H140" s="136"/>
    </row>
    <row r="141" spans="2:8" x14ac:dyDescent="0.45">
      <c r="B141" s="157"/>
      <c r="C141" s="158"/>
      <c r="D141" s="158"/>
      <c r="E141" s="161"/>
      <c r="F141" s="135"/>
      <c r="G141" s="134"/>
      <c r="H141" s="136"/>
    </row>
    <row r="142" spans="2:8" x14ac:dyDescent="0.45">
      <c r="B142" s="157"/>
      <c r="C142" s="158"/>
      <c r="D142" s="158"/>
      <c r="E142" s="161"/>
      <c r="F142" s="135"/>
      <c r="G142" s="134"/>
      <c r="H142" s="136"/>
    </row>
    <row r="143" spans="2:8" x14ac:dyDescent="0.45">
      <c r="B143" s="157"/>
      <c r="C143" s="158"/>
      <c r="D143" s="158"/>
      <c r="E143" s="161"/>
      <c r="F143" s="135"/>
      <c r="G143" s="134"/>
      <c r="H143" s="136"/>
    </row>
    <row r="144" spans="2:8" x14ac:dyDescent="0.45">
      <c r="B144" s="157"/>
      <c r="C144" s="158"/>
      <c r="D144" s="158"/>
      <c r="E144" s="161"/>
      <c r="F144" s="135"/>
      <c r="G144" s="134"/>
      <c r="H144" s="136"/>
    </row>
    <row r="145" spans="2:8" x14ac:dyDescent="0.45">
      <c r="B145" s="157"/>
      <c r="C145" s="158"/>
      <c r="D145" s="158"/>
      <c r="E145" s="161"/>
      <c r="F145" s="135"/>
      <c r="G145" s="134"/>
      <c r="H145" s="136"/>
    </row>
    <row r="146" spans="2:8" x14ac:dyDescent="0.45">
      <c r="B146" s="157"/>
      <c r="C146" s="158"/>
      <c r="D146" s="158"/>
      <c r="E146" s="161"/>
      <c r="F146" s="135"/>
      <c r="G146" s="134"/>
      <c r="H146" s="136"/>
    </row>
    <row r="147" spans="2:8" x14ac:dyDescent="0.45">
      <c r="B147" s="157"/>
      <c r="C147" s="158"/>
      <c r="D147" s="158"/>
      <c r="E147" s="161"/>
      <c r="F147" s="135"/>
      <c r="G147" s="134"/>
      <c r="H147" s="136"/>
    </row>
    <row r="148" spans="2:8" x14ac:dyDescent="0.45">
      <c r="B148" s="157"/>
      <c r="C148" s="158"/>
      <c r="D148" s="158"/>
      <c r="E148" s="161"/>
      <c r="F148" s="135"/>
      <c r="G148" s="134"/>
      <c r="H148" s="136"/>
    </row>
    <row r="149" spans="2:8" x14ac:dyDescent="0.45">
      <c r="B149" s="157"/>
      <c r="C149" s="158"/>
      <c r="D149" s="158"/>
      <c r="E149" s="161"/>
      <c r="F149" s="135"/>
      <c r="G149" s="134"/>
      <c r="H149" s="136"/>
    </row>
    <row r="150" spans="2:8" x14ac:dyDescent="0.45">
      <c r="B150" s="157"/>
      <c r="C150" s="158"/>
      <c r="D150" s="158"/>
      <c r="E150" s="161"/>
      <c r="F150" s="135"/>
      <c r="G150" s="134"/>
      <c r="H150" s="136"/>
    </row>
    <row r="151" spans="2:8" x14ac:dyDescent="0.45">
      <c r="B151" s="157"/>
      <c r="C151" s="158"/>
      <c r="D151" s="158"/>
      <c r="E151" s="161"/>
      <c r="F151" s="135"/>
      <c r="G151" s="134"/>
      <c r="H151" s="136"/>
    </row>
    <row r="152" spans="2:8" x14ac:dyDescent="0.45">
      <c r="B152" s="157"/>
      <c r="C152" s="158"/>
      <c r="D152" s="158"/>
      <c r="E152" s="161"/>
      <c r="F152" s="135"/>
      <c r="G152" s="134"/>
      <c r="H152" s="136"/>
    </row>
    <row r="153" spans="2:8" x14ac:dyDescent="0.45">
      <c r="B153" s="157"/>
      <c r="C153" s="158"/>
      <c r="D153" s="158"/>
      <c r="E153" s="161"/>
      <c r="F153" s="135"/>
      <c r="G153" s="134"/>
      <c r="H153" s="136"/>
    </row>
    <row r="154" spans="2:8" x14ac:dyDescent="0.45">
      <c r="B154" s="157"/>
      <c r="C154" s="158"/>
      <c r="D154" s="158"/>
      <c r="E154" s="161"/>
      <c r="F154" s="135"/>
      <c r="G154" s="134"/>
      <c r="H154" s="136"/>
    </row>
    <row r="155" spans="2:8" x14ac:dyDescent="0.45">
      <c r="B155" s="157"/>
      <c r="C155" s="158"/>
      <c r="D155" s="158"/>
      <c r="E155" s="161"/>
      <c r="F155" s="135"/>
      <c r="G155" s="134"/>
      <c r="H155" s="136"/>
    </row>
    <row r="156" spans="2:8" x14ac:dyDescent="0.45">
      <c r="B156" s="157"/>
      <c r="C156" s="158"/>
      <c r="D156" s="158"/>
      <c r="E156" s="161"/>
      <c r="F156" s="135"/>
      <c r="G156" s="134"/>
      <c r="H156" s="136"/>
    </row>
    <row r="157" spans="2:8" x14ac:dyDescent="0.45">
      <c r="B157" s="157"/>
      <c r="C157" s="158"/>
      <c r="D157" s="158"/>
      <c r="E157" s="161"/>
      <c r="F157" s="135"/>
      <c r="G157" s="134"/>
      <c r="H157" s="136"/>
    </row>
    <row r="158" spans="2:8" x14ac:dyDescent="0.45">
      <c r="B158" s="157"/>
      <c r="C158" s="158"/>
      <c r="D158" s="158"/>
      <c r="E158" s="161"/>
      <c r="F158" s="135"/>
      <c r="G158" s="134"/>
      <c r="H158" s="136"/>
    </row>
    <row r="159" spans="2:8" x14ac:dyDescent="0.45">
      <c r="B159" s="157"/>
      <c r="C159" s="158"/>
      <c r="D159" s="158"/>
      <c r="E159" s="161"/>
      <c r="F159" s="135"/>
      <c r="G159" s="134"/>
      <c r="H159" s="136"/>
    </row>
    <row r="160" spans="2:8" x14ac:dyDescent="0.45">
      <c r="B160" s="157"/>
      <c r="C160" s="158"/>
      <c r="D160" s="158"/>
      <c r="E160" s="161"/>
      <c r="F160" s="135"/>
      <c r="G160" s="134"/>
      <c r="H160" s="136"/>
    </row>
    <row r="161" spans="2:8" x14ac:dyDescent="0.45">
      <c r="B161" s="157"/>
      <c r="C161" s="158"/>
      <c r="D161" s="158"/>
      <c r="E161" s="161"/>
      <c r="F161" s="135"/>
      <c r="G161" s="134"/>
      <c r="H161" s="136"/>
    </row>
    <row r="162" spans="2:8" x14ac:dyDescent="0.45">
      <c r="B162" s="157"/>
      <c r="C162" s="158"/>
      <c r="D162" s="158"/>
      <c r="E162" s="161"/>
      <c r="F162" s="135"/>
      <c r="G162" s="134"/>
      <c r="H162" s="136"/>
    </row>
    <row r="163" spans="2:8" x14ac:dyDescent="0.45">
      <c r="B163" s="157"/>
      <c r="C163" s="158"/>
      <c r="D163" s="158"/>
      <c r="E163" s="161"/>
      <c r="F163" s="135"/>
      <c r="G163" s="134"/>
      <c r="H163" s="136"/>
    </row>
    <row r="164" spans="2:8" x14ac:dyDescent="0.45">
      <c r="B164" s="157"/>
      <c r="C164" s="158"/>
      <c r="D164" s="158"/>
      <c r="E164" s="161"/>
      <c r="F164" s="135"/>
      <c r="G164" s="134"/>
      <c r="H164" s="136"/>
    </row>
    <row r="165" spans="2:8" x14ac:dyDescent="0.45">
      <c r="B165" s="157"/>
      <c r="C165" s="158"/>
      <c r="D165" s="158"/>
      <c r="E165" s="161"/>
      <c r="F165" s="135"/>
      <c r="G165" s="134"/>
      <c r="H165" s="136"/>
    </row>
    <row r="166" spans="2:8" x14ac:dyDescent="0.45">
      <c r="B166" s="157"/>
      <c r="C166" s="158"/>
      <c r="D166" s="158"/>
      <c r="E166" s="161"/>
      <c r="F166" s="135"/>
      <c r="G166" s="134"/>
      <c r="H166" s="136"/>
    </row>
    <row r="167" spans="2:8" x14ac:dyDescent="0.45">
      <c r="B167" s="157"/>
      <c r="C167" s="158"/>
      <c r="D167" s="158"/>
      <c r="E167" s="161"/>
      <c r="F167" s="135"/>
      <c r="G167" s="134"/>
      <c r="H167" s="136"/>
    </row>
    <row r="168" spans="2:8" x14ac:dyDescent="0.45">
      <c r="B168" s="157"/>
      <c r="C168" s="158"/>
      <c r="D168" s="158"/>
      <c r="E168" s="161"/>
      <c r="F168" s="135"/>
      <c r="G168" s="134"/>
      <c r="H168" s="136"/>
    </row>
    <row r="169" spans="2:8" x14ac:dyDescent="0.45">
      <c r="B169" s="157"/>
      <c r="C169" s="158"/>
      <c r="D169" s="158"/>
      <c r="E169" s="161"/>
      <c r="F169" s="135"/>
      <c r="G169" s="134"/>
      <c r="H169" s="136"/>
    </row>
    <row r="170" spans="2:8" x14ac:dyDescent="0.45">
      <c r="B170" s="157"/>
      <c r="C170" s="158"/>
      <c r="D170" s="158"/>
      <c r="E170" s="161"/>
      <c r="F170" s="135"/>
      <c r="G170" s="134"/>
      <c r="H170" s="136"/>
    </row>
    <row r="171" spans="2:8" x14ac:dyDescent="0.45">
      <c r="B171" s="157"/>
      <c r="C171" s="158"/>
      <c r="D171" s="158"/>
      <c r="E171" s="161"/>
      <c r="F171" s="135"/>
      <c r="G171" s="134"/>
      <c r="H171" s="136"/>
    </row>
    <row r="172" spans="2:8" x14ac:dyDescent="0.45">
      <c r="B172" s="157"/>
      <c r="C172" s="158"/>
      <c r="D172" s="158"/>
      <c r="E172" s="161"/>
      <c r="F172" s="135"/>
      <c r="G172" s="134"/>
      <c r="H172" s="136"/>
    </row>
    <row r="173" spans="2:8" x14ac:dyDescent="0.45">
      <c r="B173" s="157"/>
      <c r="C173" s="158"/>
      <c r="D173" s="158"/>
      <c r="E173" s="161"/>
      <c r="F173" s="135"/>
      <c r="G173" s="134"/>
      <c r="H173" s="136"/>
    </row>
    <row r="174" spans="2:8" x14ac:dyDescent="0.45">
      <c r="B174" s="157"/>
      <c r="C174" s="158"/>
      <c r="D174" s="158"/>
      <c r="E174" s="161"/>
      <c r="F174" s="135"/>
      <c r="G174" s="134"/>
      <c r="H174" s="136"/>
    </row>
    <row r="175" spans="2:8" x14ac:dyDescent="0.45">
      <c r="B175" s="157"/>
      <c r="C175" s="158"/>
      <c r="D175" s="158"/>
      <c r="E175" s="161"/>
      <c r="F175" s="135"/>
      <c r="G175" s="134"/>
      <c r="H175" s="136"/>
    </row>
    <row r="176" spans="2:8" x14ac:dyDescent="0.45">
      <c r="B176" s="157"/>
      <c r="C176" s="158"/>
      <c r="D176" s="158"/>
      <c r="E176" s="161"/>
      <c r="F176" s="135"/>
      <c r="G176" s="134"/>
      <c r="H176" s="136"/>
    </row>
    <row r="177" spans="2:8" x14ac:dyDescent="0.45">
      <c r="B177" s="157"/>
      <c r="C177" s="158"/>
      <c r="D177" s="158"/>
      <c r="E177" s="161"/>
      <c r="F177" s="135"/>
      <c r="G177" s="134"/>
      <c r="H177" s="136"/>
    </row>
    <row r="178" spans="2:8" x14ac:dyDescent="0.45">
      <c r="B178" s="157"/>
      <c r="C178" s="158"/>
      <c r="D178" s="158"/>
      <c r="E178" s="161"/>
      <c r="F178" s="135"/>
      <c r="G178" s="134"/>
      <c r="H178" s="136"/>
    </row>
    <row r="179" spans="2:8" x14ac:dyDescent="0.45">
      <c r="B179" s="157"/>
      <c r="C179" s="158"/>
      <c r="D179" s="158"/>
      <c r="E179" s="161"/>
      <c r="F179" s="135"/>
      <c r="G179" s="134"/>
      <c r="H179" s="136"/>
    </row>
    <row r="180" spans="2:8" x14ac:dyDescent="0.45">
      <c r="B180" s="157"/>
      <c r="C180" s="158"/>
      <c r="D180" s="158"/>
      <c r="E180" s="161"/>
      <c r="F180" s="135"/>
      <c r="G180" s="134"/>
      <c r="H180" s="136"/>
    </row>
    <row r="181" spans="2:8" x14ac:dyDescent="0.45">
      <c r="B181" s="157"/>
      <c r="C181" s="158"/>
      <c r="D181" s="158"/>
      <c r="E181" s="161"/>
      <c r="F181" s="135"/>
      <c r="G181" s="134"/>
      <c r="H181" s="136"/>
    </row>
    <row r="182" spans="2:8" x14ac:dyDescent="0.45">
      <c r="B182" s="157"/>
      <c r="C182" s="158"/>
      <c r="D182" s="158"/>
      <c r="E182" s="161"/>
      <c r="F182" s="135"/>
      <c r="G182" s="134"/>
      <c r="H182" s="136"/>
    </row>
    <row r="183" spans="2:8" x14ac:dyDescent="0.45">
      <c r="B183" s="157"/>
      <c r="C183" s="158"/>
      <c r="D183" s="158"/>
      <c r="E183" s="161"/>
      <c r="F183" s="135"/>
      <c r="G183" s="134"/>
      <c r="H183" s="136"/>
    </row>
    <row r="184" spans="2:8" x14ac:dyDescent="0.45">
      <c r="B184" s="157"/>
      <c r="C184" s="158"/>
      <c r="D184" s="158"/>
      <c r="E184" s="161"/>
      <c r="F184" s="135"/>
      <c r="G184" s="134"/>
      <c r="H184" s="136"/>
    </row>
    <row r="185" spans="2:8" x14ac:dyDescent="0.45">
      <c r="B185" s="157"/>
      <c r="C185" s="158"/>
      <c r="D185" s="158"/>
      <c r="E185" s="161"/>
      <c r="F185" s="135"/>
      <c r="G185" s="134"/>
      <c r="H185" s="136"/>
    </row>
    <row r="186" spans="2:8" x14ac:dyDescent="0.45">
      <c r="B186" s="157"/>
      <c r="C186" s="158"/>
      <c r="D186" s="158"/>
      <c r="E186" s="161"/>
      <c r="F186" s="135"/>
      <c r="G186" s="134"/>
      <c r="H186" s="136"/>
    </row>
    <row r="187" spans="2:8" x14ac:dyDescent="0.45">
      <c r="B187" s="157"/>
      <c r="C187" s="158"/>
      <c r="D187" s="158"/>
      <c r="E187" s="161"/>
      <c r="F187" s="135"/>
      <c r="G187" s="134"/>
      <c r="H187" s="136"/>
    </row>
    <row r="188" spans="2:8" x14ac:dyDescent="0.45">
      <c r="B188" s="157"/>
      <c r="C188" s="158"/>
      <c r="D188" s="158"/>
      <c r="E188" s="161"/>
      <c r="F188" s="135"/>
      <c r="G188" s="134"/>
      <c r="H188" s="136"/>
    </row>
    <row r="189" spans="2:8" x14ac:dyDescent="0.45">
      <c r="B189" s="157"/>
      <c r="C189" s="158"/>
      <c r="D189" s="158"/>
      <c r="E189" s="161"/>
      <c r="F189" s="135"/>
      <c r="G189" s="134"/>
      <c r="H189" s="136"/>
    </row>
    <row r="190" spans="2:8" x14ac:dyDescent="0.45">
      <c r="B190" s="157"/>
      <c r="C190" s="158"/>
      <c r="D190" s="158"/>
      <c r="E190" s="161"/>
      <c r="F190" s="135"/>
      <c r="G190" s="134"/>
      <c r="H190" s="136"/>
    </row>
    <row r="191" spans="2:8" x14ac:dyDescent="0.45">
      <c r="B191" s="157"/>
      <c r="C191" s="158"/>
      <c r="D191" s="158"/>
      <c r="E191" s="161"/>
      <c r="F191" s="135"/>
      <c r="G191" s="134"/>
      <c r="H191" s="136"/>
    </row>
    <row r="192" spans="2:8" x14ac:dyDescent="0.45">
      <c r="B192" s="157"/>
      <c r="C192" s="158"/>
      <c r="D192" s="158"/>
      <c r="E192" s="161"/>
      <c r="F192" s="135"/>
      <c r="G192" s="134"/>
      <c r="H192" s="136"/>
    </row>
    <row r="193" spans="2:8" x14ac:dyDescent="0.45">
      <c r="B193" s="157"/>
      <c r="C193" s="158"/>
      <c r="D193" s="158"/>
      <c r="E193" s="161"/>
      <c r="F193" s="135"/>
      <c r="G193" s="134"/>
      <c r="H193" s="136"/>
    </row>
    <row r="194" spans="2:8" x14ac:dyDescent="0.45">
      <c r="B194" s="157"/>
      <c r="C194" s="158"/>
      <c r="D194" s="158"/>
      <c r="E194" s="161"/>
      <c r="F194" s="135"/>
      <c r="G194" s="134"/>
      <c r="H194" s="136"/>
    </row>
    <row r="195" spans="2:8" x14ac:dyDescent="0.45">
      <c r="B195" s="157"/>
      <c r="C195" s="158"/>
      <c r="D195" s="158"/>
      <c r="E195" s="161"/>
      <c r="F195" s="135"/>
      <c r="G195" s="134"/>
      <c r="H195" s="136"/>
    </row>
    <row r="196" spans="2:8" x14ac:dyDescent="0.45">
      <c r="B196" s="157"/>
      <c r="C196" s="158"/>
      <c r="D196" s="158"/>
      <c r="E196" s="161"/>
      <c r="F196" s="135"/>
      <c r="G196" s="134"/>
      <c r="H196" s="136"/>
    </row>
    <row r="197" spans="2:8" x14ac:dyDescent="0.45">
      <c r="B197" s="157"/>
      <c r="C197" s="158"/>
      <c r="D197" s="158"/>
      <c r="E197" s="161"/>
      <c r="F197" s="135"/>
      <c r="G197" s="134"/>
      <c r="H197" s="136"/>
    </row>
    <row r="198" spans="2:8" x14ac:dyDescent="0.45">
      <c r="B198" s="157"/>
      <c r="C198" s="158"/>
      <c r="D198" s="158"/>
      <c r="E198" s="161"/>
      <c r="F198" s="135"/>
      <c r="G198" s="134"/>
      <c r="H198" s="136"/>
    </row>
    <row r="199" spans="2:8" x14ac:dyDescent="0.45">
      <c r="B199" s="157"/>
      <c r="C199" s="158"/>
      <c r="D199" s="158"/>
      <c r="E199" s="161"/>
      <c r="F199" s="135"/>
      <c r="G199" s="134"/>
      <c r="H199" s="136"/>
    </row>
    <row r="200" spans="2:8" x14ac:dyDescent="0.45">
      <c r="B200" s="157"/>
      <c r="C200" s="158"/>
      <c r="D200" s="158"/>
      <c r="E200" s="161"/>
      <c r="F200" s="135"/>
      <c r="G200" s="134"/>
      <c r="H200" s="136"/>
    </row>
    <row r="201" spans="2:8" x14ac:dyDescent="0.45">
      <c r="B201" s="157"/>
      <c r="C201" s="158"/>
      <c r="D201" s="158"/>
      <c r="E201" s="161"/>
      <c r="F201" s="135"/>
      <c r="G201" s="134"/>
      <c r="H201" s="136"/>
    </row>
    <row r="202" spans="2:8" x14ac:dyDescent="0.45">
      <c r="B202" s="157"/>
      <c r="C202" s="158"/>
      <c r="D202" s="158"/>
      <c r="E202" s="161"/>
      <c r="F202" s="135"/>
      <c r="G202" s="134"/>
      <c r="H202" s="136"/>
    </row>
    <row r="203" spans="2:8" x14ac:dyDescent="0.45">
      <c r="B203" s="157"/>
      <c r="C203" s="158"/>
      <c r="D203" s="158"/>
      <c r="E203" s="161"/>
      <c r="F203" s="135"/>
      <c r="G203" s="134"/>
      <c r="H203" s="136"/>
    </row>
    <row r="204" spans="2:8" x14ac:dyDescent="0.45">
      <c r="B204" s="157"/>
      <c r="C204" s="158"/>
      <c r="D204" s="158"/>
      <c r="E204" s="161"/>
      <c r="F204" s="135"/>
      <c r="G204" s="134"/>
      <c r="H204" s="136"/>
    </row>
    <row r="205" spans="2:8" x14ac:dyDescent="0.45">
      <c r="B205" s="157"/>
      <c r="C205" s="158"/>
      <c r="D205" s="158"/>
      <c r="E205" s="161"/>
      <c r="F205" s="135"/>
      <c r="G205" s="134"/>
      <c r="H205" s="136"/>
    </row>
    <row r="206" spans="2:8" x14ac:dyDescent="0.45">
      <c r="B206" s="157"/>
      <c r="C206" s="158"/>
      <c r="D206" s="158"/>
      <c r="E206" s="161"/>
      <c r="F206" s="135"/>
      <c r="G206" s="134"/>
      <c r="H206" s="136"/>
    </row>
    <row r="207" spans="2:8" x14ac:dyDescent="0.45">
      <c r="B207" s="157"/>
      <c r="C207" s="158"/>
      <c r="D207" s="158"/>
      <c r="E207" s="161"/>
      <c r="F207" s="135"/>
      <c r="G207" s="134"/>
      <c r="H207" s="136"/>
    </row>
    <row r="208" spans="2:8" x14ac:dyDescent="0.45">
      <c r="B208" s="157"/>
      <c r="C208" s="158"/>
      <c r="D208" s="158"/>
      <c r="E208" s="161"/>
      <c r="F208" s="135"/>
      <c r="G208" s="134"/>
      <c r="H208" s="136"/>
    </row>
    <row r="209" spans="2:8" x14ac:dyDescent="0.45">
      <c r="B209" s="157"/>
      <c r="C209" s="158"/>
      <c r="D209" s="158"/>
      <c r="E209" s="161"/>
      <c r="F209" s="135"/>
      <c r="G209" s="134"/>
      <c r="H209" s="136"/>
    </row>
    <row r="210" spans="2:8" x14ac:dyDescent="0.45">
      <c r="B210" s="157"/>
      <c r="C210" s="158"/>
      <c r="D210" s="158"/>
      <c r="E210" s="161"/>
      <c r="F210" s="135"/>
      <c r="G210" s="134"/>
      <c r="H210" s="136"/>
    </row>
    <row r="211" spans="2:8" x14ac:dyDescent="0.45">
      <c r="B211" s="157"/>
      <c r="C211" s="158"/>
      <c r="D211" s="158"/>
      <c r="E211" s="161"/>
      <c r="F211" s="135"/>
      <c r="G211" s="134"/>
      <c r="H211" s="136"/>
    </row>
    <row r="212" spans="2:8" x14ac:dyDescent="0.45">
      <c r="B212" s="157"/>
      <c r="C212" s="158"/>
      <c r="D212" s="158"/>
      <c r="E212" s="161"/>
      <c r="F212" s="135"/>
      <c r="G212" s="134"/>
      <c r="H212" s="136"/>
    </row>
    <row r="213" spans="2:8" x14ac:dyDescent="0.45">
      <c r="B213" s="157"/>
      <c r="C213" s="158"/>
      <c r="D213" s="158"/>
      <c r="E213" s="161"/>
      <c r="F213" s="135"/>
      <c r="G213" s="134"/>
      <c r="H213" s="136"/>
    </row>
    <row r="214" spans="2:8" x14ac:dyDescent="0.45">
      <c r="B214" s="157"/>
      <c r="C214" s="158"/>
      <c r="D214" s="158"/>
      <c r="E214" s="161"/>
      <c r="F214" s="135"/>
      <c r="G214" s="134"/>
      <c r="H214" s="136"/>
    </row>
    <row r="215" spans="2:8" x14ac:dyDescent="0.45">
      <c r="B215" s="157"/>
      <c r="C215" s="158"/>
      <c r="D215" s="158"/>
      <c r="E215" s="161"/>
      <c r="F215" s="135"/>
      <c r="G215" s="134"/>
      <c r="H215" s="136"/>
    </row>
    <row r="216" spans="2:8" x14ac:dyDescent="0.45">
      <c r="B216" s="157"/>
      <c r="C216" s="158"/>
      <c r="D216" s="158"/>
      <c r="E216" s="161"/>
      <c r="F216" s="135"/>
      <c r="G216" s="134"/>
      <c r="H216" s="136"/>
    </row>
    <row r="217" spans="2:8" x14ac:dyDescent="0.45">
      <c r="B217" s="157"/>
      <c r="C217" s="158"/>
      <c r="D217" s="158"/>
      <c r="E217" s="161"/>
      <c r="F217" s="135"/>
      <c r="G217" s="134"/>
      <c r="H217" s="136"/>
    </row>
  </sheetData>
  <mergeCells count="1">
    <mergeCell ref="G1:H1"/>
  </mergeCells>
  <pageMargins left="0.78740157480314965" right="0.59055118110236227" top="0.98425196850393704" bottom="0.98425196850393704" header="0.51181102362204722" footer="0.51181102362204722"/>
  <pageSetup paperSize="9" scale="4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E3001-6B2B-41A1-B2E6-F0B7F41F53C7}">
  <dimension ref="A1:H495"/>
  <sheetViews>
    <sheetView zoomScale="70" zoomScaleNormal="70" zoomScaleSheetLayoutView="25" workbookViewId="0">
      <pane ySplit="4" topLeftCell="A257" activePane="bottomLeft" state="frozen"/>
      <selection pane="bottomLeft" activeCell="G393" sqref="G393"/>
    </sheetView>
  </sheetViews>
  <sheetFormatPr defaultColWidth="9.1328125" defaultRowHeight="14.25" x14ac:dyDescent="0.45"/>
  <cols>
    <col min="1" max="1" width="9.6640625" style="114" customWidth="1"/>
    <col min="2" max="2" width="9.33203125" style="122" customWidth="1"/>
    <col min="3" max="3" width="85.53125" style="153" customWidth="1"/>
    <col min="4" max="4" width="46.53125" style="153" customWidth="1"/>
    <col min="5" max="5" width="9.33203125" style="119" customWidth="1"/>
    <col min="6" max="6" width="8.86328125" style="118" customWidth="1"/>
    <col min="7" max="7" width="15" style="119" customWidth="1"/>
    <col min="8" max="8" width="24.86328125" style="120" customWidth="1"/>
    <col min="9" max="9" width="9.6640625" style="121" customWidth="1"/>
    <col min="10" max="16384" width="9.1328125" style="121"/>
  </cols>
  <sheetData>
    <row r="1" spans="1:8" ht="43.25" customHeight="1" x14ac:dyDescent="0.45">
      <c r="B1" s="115"/>
      <c r="C1" s="116"/>
      <c r="D1" s="116"/>
      <c r="E1" s="117"/>
    </row>
    <row r="2" spans="1:8" ht="41" customHeight="1" x14ac:dyDescent="0.45">
      <c r="B2" s="279" t="s">
        <v>0</v>
      </c>
      <c r="C2" s="279"/>
      <c r="D2" s="279"/>
      <c r="E2" s="279"/>
      <c r="F2" s="279"/>
      <c r="G2" s="279"/>
      <c r="H2" s="279"/>
    </row>
    <row r="3" spans="1:8" ht="53" customHeight="1" thickBot="1" x14ac:dyDescent="0.5">
      <c r="B3" s="278" t="s">
        <v>1</v>
      </c>
      <c r="C3" s="278"/>
      <c r="D3" s="278"/>
      <c r="E3" s="278"/>
      <c r="F3" s="278"/>
      <c r="G3" s="278"/>
      <c r="H3" s="278"/>
    </row>
    <row r="4" spans="1:8" s="130" customFormat="1" ht="26.75" customHeight="1" thickBot="1" x14ac:dyDescent="0.5">
      <c r="A4" s="123"/>
      <c r="B4" s="124" t="s">
        <v>2</v>
      </c>
      <c r="C4" s="125" t="s">
        <v>3</v>
      </c>
      <c r="D4" s="126" t="s">
        <v>4</v>
      </c>
      <c r="E4" s="127" t="s">
        <v>5</v>
      </c>
      <c r="F4" s="128" t="s">
        <v>6</v>
      </c>
      <c r="G4" s="127"/>
      <c r="H4" s="129" t="s">
        <v>8</v>
      </c>
    </row>
    <row r="5" spans="1:8" ht="43.5" customHeight="1" x14ac:dyDescent="0.45">
      <c r="B5" s="131" t="s">
        <v>353</v>
      </c>
      <c r="C5" s="132" t="s">
        <v>343</v>
      </c>
      <c r="D5" s="133"/>
      <c r="E5" s="134"/>
      <c r="F5" s="135"/>
      <c r="G5" s="134"/>
      <c r="H5" s="136"/>
    </row>
    <row r="6" spans="1:8" s="142" customFormat="1" ht="21.5" customHeight="1" x14ac:dyDescent="0.5">
      <c r="A6" s="137"/>
      <c r="B6" s="138" t="s">
        <v>354</v>
      </c>
      <c r="C6" s="139" t="s">
        <v>355</v>
      </c>
      <c r="D6" s="133"/>
      <c r="E6" s="140"/>
      <c r="F6" s="140"/>
      <c r="G6" s="28"/>
      <c r="H6" s="141"/>
    </row>
    <row r="7" spans="1:8" x14ac:dyDescent="0.45">
      <c r="B7" s="143" t="s">
        <v>356</v>
      </c>
      <c r="C7" s="144" t="s">
        <v>357</v>
      </c>
      <c r="D7" s="144"/>
      <c r="E7" s="1"/>
      <c r="F7" s="1"/>
      <c r="G7" s="3"/>
      <c r="H7" s="145"/>
    </row>
    <row r="8" spans="1:8" x14ac:dyDescent="0.45">
      <c r="B8" s="143"/>
      <c r="C8" s="144" t="s">
        <v>358</v>
      </c>
      <c r="D8" s="144"/>
      <c r="E8" s="1"/>
      <c r="F8" s="1"/>
      <c r="G8" s="3"/>
      <c r="H8" s="145"/>
    </row>
    <row r="9" spans="1:8" ht="30" customHeight="1" x14ac:dyDescent="0.45">
      <c r="B9" s="143"/>
      <c r="C9" s="144" t="s">
        <v>359</v>
      </c>
      <c r="D9" s="144"/>
      <c r="E9" s="1">
        <v>70</v>
      </c>
      <c r="F9" s="1" t="s">
        <v>360</v>
      </c>
      <c r="G9" s="3"/>
      <c r="H9" s="145">
        <f t="shared" ref="H9:H39" si="0">E9*G9</f>
        <v>0</v>
      </c>
    </row>
    <row r="10" spans="1:8" x14ac:dyDescent="0.45">
      <c r="B10" s="143"/>
      <c r="C10" s="144" t="s">
        <v>361</v>
      </c>
      <c r="D10" s="144"/>
      <c r="E10" s="1">
        <v>40</v>
      </c>
      <c r="F10" s="1" t="s">
        <v>360</v>
      </c>
      <c r="G10" s="3"/>
      <c r="H10" s="145">
        <f t="shared" si="0"/>
        <v>0</v>
      </c>
    </row>
    <row r="11" spans="1:8" x14ac:dyDescent="0.45">
      <c r="B11" s="143"/>
      <c r="C11" s="144" t="s">
        <v>362</v>
      </c>
      <c r="D11" s="144"/>
      <c r="E11" s="1"/>
      <c r="F11" s="1"/>
      <c r="G11" s="3"/>
      <c r="H11" s="145">
        <f t="shared" si="0"/>
        <v>0</v>
      </c>
    </row>
    <row r="12" spans="1:8" x14ac:dyDescent="0.45">
      <c r="B12" s="143"/>
      <c r="C12" s="144" t="s">
        <v>363</v>
      </c>
      <c r="D12" s="144"/>
      <c r="E12" s="1">
        <v>350</v>
      </c>
      <c r="F12" s="1" t="s">
        <v>360</v>
      </c>
      <c r="G12" s="3"/>
      <c r="H12" s="145">
        <f t="shared" si="0"/>
        <v>0</v>
      </c>
    </row>
    <row r="13" spans="1:8" x14ac:dyDescent="0.45">
      <c r="B13" s="143"/>
      <c r="C13" s="144" t="s">
        <v>364</v>
      </c>
      <c r="D13" s="144"/>
      <c r="E13" s="1">
        <v>120</v>
      </c>
      <c r="F13" s="1" t="s">
        <v>360</v>
      </c>
      <c r="G13" s="3"/>
      <c r="H13" s="145">
        <f t="shared" si="0"/>
        <v>0</v>
      </c>
    </row>
    <row r="14" spans="1:8" x14ac:dyDescent="0.45">
      <c r="B14" s="143"/>
      <c r="C14" s="144" t="s">
        <v>355</v>
      </c>
      <c r="D14" s="144"/>
      <c r="E14" s="1"/>
      <c r="F14" s="1"/>
      <c r="G14" s="3"/>
      <c r="H14" s="145">
        <f t="shared" si="0"/>
        <v>0</v>
      </c>
    </row>
    <row r="15" spans="1:8" x14ac:dyDescent="0.45">
      <c r="B15" s="143"/>
      <c r="C15" s="144" t="s">
        <v>363</v>
      </c>
      <c r="D15" s="144"/>
      <c r="E15" s="1">
        <v>340</v>
      </c>
      <c r="F15" s="1" t="s">
        <v>360</v>
      </c>
      <c r="G15" s="3"/>
      <c r="H15" s="145">
        <f t="shared" si="0"/>
        <v>0</v>
      </c>
    </row>
    <row r="16" spans="1:8" x14ac:dyDescent="0.45">
      <c r="B16" s="143"/>
      <c r="C16" s="144" t="s">
        <v>364</v>
      </c>
      <c r="D16" s="144"/>
      <c r="E16" s="1">
        <v>60</v>
      </c>
      <c r="F16" s="1" t="s">
        <v>360</v>
      </c>
      <c r="G16" s="3"/>
      <c r="H16" s="145">
        <f t="shared" si="0"/>
        <v>0</v>
      </c>
    </row>
    <row r="17" spans="2:8" x14ac:dyDescent="0.45">
      <c r="B17" s="143" t="s">
        <v>365</v>
      </c>
      <c r="C17" s="144" t="s">
        <v>366</v>
      </c>
      <c r="D17" s="144"/>
      <c r="E17" s="1"/>
      <c r="F17" s="1"/>
      <c r="G17" s="3"/>
      <c r="H17" s="145">
        <f t="shared" si="0"/>
        <v>0</v>
      </c>
    </row>
    <row r="18" spans="2:8" x14ac:dyDescent="0.45">
      <c r="B18" s="143"/>
      <c r="C18" s="144" t="s">
        <v>367</v>
      </c>
      <c r="D18" s="144"/>
      <c r="E18" s="1">
        <v>80</v>
      </c>
      <c r="F18" s="1" t="s">
        <v>360</v>
      </c>
      <c r="G18" s="3"/>
      <c r="H18" s="145">
        <f t="shared" si="0"/>
        <v>0</v>
      </c>
    </row>
    <row r="19" spans="2:8" x14ac:dyDescent="0.45">
      <c r="B19" s="143"/>
      <c r="C19" s="144" t="s">
        <v>368</v>
      </c>
      <c r="D19" s="144"/>
      <c r="E19" s="1">
        <v>5</v>
      </c>
      <c r="F19" s="1" t="s">
        <v>360</v>
      </c>
      <c r="G19" s="3"/>
      <c r="H19" s="145">
        <f t="shared" si="0"/>
        <v>0</v>
      </c>
    </row>
    <row r="20" spans="2:8" x14ac:dyDescent="0.45">
      <c r="B20" s="143"/>
      <c r="C20" s="144" t="s">
        <v>369</v>
      </c>
      <c r="D20" s="144"/>
      <c r="E20" s="1">
        <v>40</v>
      </c>
      <c r="F20" s="1" t="s">
        <v>360</v>
      </c>
      <c r="G20" s="3"/>
      <c r="H20" s="145">
        <f t="shared" si="0"/>
        <v>0</v>
      </c>
    </row>
    <row r="21" spans="2:8" x14ac:dyDescent="0.45">
      <c r="B21" s="143"/>
      <c r="C21" s="144" t="s">
        <v>370</v>
      </c>
      <c r="D21" s="144"/>
      <c r="E21" s="1">
        <v>130</v>
      </c>
      <c r="F21" s="1" t="s">
        <v>360</v>
      </c>
      <c r="G21" s="3"/>
      <c r="H21" s="145">
        <f t="shared" si="0"/>
        <v>0</v>
      </c>
    </row>
    <row r="22" spans="2:8" x14ac:dyDescent="0.45">
      <c r="B22" s="143" t="s">
        <v>371</v>
      </c>
      <c r="C22" s="144" t="s">
        <v>372</v>
      </c>
      <c r="D22" s="146"/>
      <c r="E22" s="1"/>
      <c r="F22" s="1"/>
      <c r="G22" s="3"/>
      <c r="H22" s="145">
        <f t="shared" si="0"/>
        <v>0</v>
      </c>
    </row>
    <row r="23" spans="2:8" x14ac:dyDescent="0.45">
      <c r="B23" s="143"/>
      <c r="C23" s="144" t="s">
        <v>373</v>
      </c>
      <c r="D23" s="144"/>
      <c r="E23" s="1">
        <v>18</v>
      </c>
      <c r="F23" s="1" t="s">
        <v>116</v>
      </c>
      <c r="G23" s="3"/>
      <c r="H23" s="145">
        <f t="shared" si="0"/>
        <v>0</v>
      </c>
    </row>
    <row r="24" spans="2:8" ht="28.5" x14ac:dyDescent="0.45">
      <c r="B24" s="143"/>
      <c r="C24" s="144" t="s">
        <v>374</v>
      </c>
      <c r="D24" s="144"/>
      <c r="E24" s="1">
        <v>1</v>
      </c>
      <c r="F24" s="1" t="s">
        <v>116</v>
      </c>
      <c r="G24" s="3"/>
      <c r="H24" s="145">
        <f t="shared" si="0"/>
        <v>0</v>
      </c>
    </row>
    <row r="25" spans="2:8" ht="42.75" x14ac:dyDescent="0.45">
      <c r="B25" s="143"/>
      <c r="C25" s="144" t="s">
        <v>375</v>
      </c>
      <c r="D25" s="144"/>
      <c r="E25" s="1">
        <v>1</v>
      </c>
      <c r="F25" s="1" t="s">
        <v>116</v>
      </c>
      <c r="G25" s="3"/>
      <c r="H25" s="145">
        <f t="shared" si="0"/>
        <v>0</v>
      </c>
    </row>
    <row r="26" spans="2:8" x14ac:dyDescent="0.45">
      <c r="B26" s="143"/>
      <c r="C26" s="144" t="s">
        <v>376</v>
      </c>
      <c r="D26" s="144"/>
      <c r="E26" s="1">
        <v>2</v>
      </c>
      <c r="F26" s="1" t="s">
        <v>116</v>
      </c>
      <c r="G26" s="3"/>
      <c r="H26" s="145">
        <f t="shared" si="0"/>
        <v>0</v>
      </c>
    </row>
    <row r="27" spans="2:8" ht="28.5" x14ac:dyDescent="0.45">
      <c r="B27" s="143"/>
      <c r="C27" s="144" t="s">
        <v>377</v>
      </c>
      <c r="D27" s="144"/>
      <c r="E27" s="7">
        <v>8</v>
      </c>
      <c r="F27" s="1" t="s">
        <v>116</v>
      </c>
      <c r="G27" s="3"/>
      <c r="H27" s="145">
        <f t="shared" si="0"/>
        <v>0</v>
      </c>
    </row>
    <row r="28" spans="2:8" ht="28.5" x14ac:dyDescent="0.45">
      <c r="B28" s="143"/>
      <c r="C28" s="144" t="s">
        <v>378</v>
      </c>
      <c r="D28" s="144"/>
      <c r="E28" s="7">
        <v>18</v>
      </c>
      <c r="F28" s="1" t="s">
        <v>116</v>
      </c>
      <c r="G28" s="3"/>
      <c r="H28" s="145">
        <f t="shared" si="0"/>
        <v>0</v>
      </c>
    </row>
    <row r="29" spans="2:8" ht="42.75" x14ac:dyDescent="0.45">
      <c r="B29" s="143"/>
      <c r="C29" s="144" t="s">
        <v>379</v>
      </c>
      <c r="D29" s="144"/>
      <c r="E29" s="1">
        <v>20</v>
      </c>
      <c r="F29" s="1" t="s">
        <v>116</v>
      </c>
      <c r="G29" s="3"/>
      <c r="H29" s="145">
        <f t="shared" si="0"/>
        <v>0</v>
      </c>
    </row>
    <row r="30" spans="2:8" ht="28.5" x14ac:dyDescent="0.45">
      <c r="B30" s="143"/>
      <c r="C30" s="144" t="s">
        <v>380</v>
      </c>
      <c r="D30" s="144"/>
      <c r="E30" s="1">
        <v>20</v>
      </c>
      <c r="F30" s="1" t="s">
        <v>116</v>
      </c>
      <c r="G30" s="3"/>
      <c r="H30" s="145">
        <f t="shared" si="0"/>
        <v>0</v>
      </c>
    </row>
    <row r="31" spans="2:8" x14ac:dyDescent="0.45">
      <c r="B31" s="143" t="s">
        <v>381</v>
      </c>
      <c r="C31" s="144" t="s">
        <v>382</v>
      </c>
      <c r="D31" s="146"/>
      <c r="E31" s="1"/>
      <c r="F31" s="1"/>
      <c r="G31" s="3"/>
      <c r="H31" s="145">
        <f t="shared" si="0"/>
        <v>0</v>
      </c>
    </row>
    <row r="32" spans="2:8" x14ac:dyDescent="0.45">
      <c r="B32" s="143"/>
      <c r="C32" s="144" t="s">
        <v>383</v>
      </c>
      <c r="D32" s="144"/>
      <c r="E32" s="1">
        <v>4</v>
      </c>
      <c r="F32" s="1"/>
      <c r="G32" s="3"/>
      <c r="H32" s="145">
        <f t="shared" si="0"/>
        <v>0</v>
      </c>
    </row>
    <row r="33" spans="1:8" x14ac:dyDescent="0.45">
      <c r="B33" s="143" t="s">
        <v>384</v>
      </c>
      <c r="C33" s="144" t="s">
        <v>385</v>
      </c>
      <c r="D33" s="146"/>
      <c r="E33" s="1"/>
      <c r="F33" s="1"/>
      <c r="G33" s="3"/>
      <c r="H33" s="145">
        <f t="shared" si="0"/>
        <v>0</v>
      </c>
    </row>
    <row r="34" spans="1:8" x14ac:dyDescent="0.45">
      <c r="B34" s="143"/>
      <c r="C34" s="144" t="s">
        <v>386</v>
      </c>
      <c r="D34" s="144"/>
      <c r="E34" s="1">
        <v>11</v>
      </c>
      <c r="F34" s="1" t="s">
        <v>116</v>
      </c>
      <c r="G34" s="3"/>
      <c r="H34" s="145">
        <f t="shared" si="0"/>
        <v>0</v>
      </c>
    </row>
    <row r="35" spans="1:8" x14ac:dyDescent="0.45">
      <c r="B35" s="143" t="s">
        <v>387</v>
      </c>
      <c r="C35" s="144" t="s">
        <v>388</v>
      </c>
      <c r="D35" s="144"/>
      <c r="E35" s="1"/>
      <c r="F35" s="1"/>
      <c r="G35" s="3"/>
      <c r="H35" s="145">
        <f t="shared" si="0"/>
        <v>0</v>
      </c>
    </row>
    <row r="36" spans="1:8" ht="28.5" x14ac:dyDescent="0.45">
      <c r="B36" s="143"/>
      <c r="C36" s="144" t="s">
        <v>389</v>
      </c>
      <c r="D36" s="144"/>
      <c r="E36" s="1">
        <v>1</v>
      </c>
      <c r="F36" s="1" t="s">
        <v>116</v>
      </c>
      <c r="G36" s="3"/>
      <c r="H36" s="145">
        <f t="shared" si="0"/>
        <v>0</v>
      </c>
    </row>
    <row r="37" spans="1:8" x14ac:dyDescent="0.45">
      <c r="B37" s="143"/>
      <c r="C37" s="144" t="s">
        <v>390</v>
      </c>
      <c r="D37" s="144"/>
      <c r="E37" s="1">
        <v>1</v>
      </c>
      <c r="F37" s="1" t="s">
        <v>116</v>
      </c>
      <c r="G37" s="3"/>
      <c r="H37" s="145">
        <f t="shared" si="0"/>
        <v>0</v>
      </c>
    </row>
    <row r="38" spans="1:8" x14ac:dyDescent="0.45">
      <c r="B38" s="143" t="s">
        <v>391</v>
      </c>
      <c r="C38" s="144" t="s">
        <v>392</v>
      </c>
      <c r="D38" s="144"/>
      <c r="E38" s="1"/>
      <c r="F38" s="1"/>
      <c r="G38" s="3"/>
      <c r="H38" s="145">
        <f t="shared" si="0"/>
        <v>0</v>
      </c>
    </row>
    <row r="39" spans="1:8" x14ac:dyDescent="0.45">
      <c r="B39" s="143"/>
      <c r="C39" s="144" t="s">
        <v>392</v>
      </c>
      <c r="D39" s="144"/>
      <c r="E39" s="1">
        <v>1</v>
      </c>
      <c r="F39" s="1" t="s">
        <v>393</v>
      </c>
      <c r="G39" s="3"/>
      <c r="H39" s="145">
        <f t="shared" si="0"/>
        <v>0</v>
      </c>
    </row>
    <row r="40" spans="1:8" x14ac:dyDescent="0.45">
      <c r="B40" s="143"/>
      <c r="C40" s="144"/>
      <c r="D40" s="144"/>
      <c r="E40" s="1"/>
      <c r="F40" s="1"/>
      <c r="G40" s="1"/>
      <c r="H40" s="145"/>
    </row>
    <row r="41" spans="1:8" x14ac:dyDescent="0.45">
      <c r="B41" s="147"/>
      <c r="C41" s="148" t="s">
        <v>394</v>
      </c>
      <c r="D41" s="148"/>
      <c r="E41" s="149"/>
      <c r="F41" s="150"/>
      <c r="G41" s="2"/>
      <c r="H41" s="151">
        <f>SUM(H9:H40)</f>
        <v>0</v>
      </c>
    </row>
    <row r="42" spans="1:8" x14ac:dyDescent="0.45">
      <c r="B42" s="143"/>
      <c r="C42" s="133"/>
      <c r="D42" s="133"/>
      <c r="E42" s="1"/>
      <c r="F42" s="1"/>
      <c r="G42" s="1"/>
      <c r="H42" s="145"/>
    </row>
    <row r="43" spans="1:8" s="142" customFormat="1" ht="21.5" customHeight="1" x14ac:dyDescent="0.5">
      <c r="A43" s="137"/>
      <c r="B43" s="138" t="s">
        <v>395</v>
      </c>
      <c r="C43" s="139" t="s">
        <v>396</v>
      </c>
      <c r="D43" s="133"/>
      <c r="E43" s="140"/>
      <c r="F43" s="140"/>
      <c r="G43" s="1"/>
      <c r="H43" s="141"/>
    </row>
    <row r="44" spans="1:8" x14ac:dyDescent="0.45">
      <c r="B44" s="143" t="s">
        <v>397</v>
      </c>
      <c r="C44" s="144" t="s">
        <v>398</v>
      </c>
      <c r="D44" s="144"/>
      <c r="E44" s="1"/>
      <c r="F44" s="1"/>
      <c r="G44" s="1"/>
      <c r="H44" s="145"/>
    </row>
    <row r="45" spans="1:8" x14ac:dyDescent="0.45">
      <c r="B45" s="143"/>
      <c r="C45" s="144" t="s">
        <v>399</v>
      </c>
      <c r="D45" s="144"/>
      <c r="E45" s="1">
        <v>290</v>
      </c>
      <c r="F45" s="1" t="s">
        <v>360</v>
      </c>
      <c r="G45" s="3"/>
      <c r="H45" s="145">
        <f t="shared" ref="H45:H87" si="1">E45*G45</f>
        <v>0</v>
      </c>
    </row>
    <row r="46" spans="1:8" x14ac:dyDescent="0.45">
      <c r="B46" s="143"/>
      <c r="C46" s="144" t="s">
        <v>400</v>
      </c>
      <c r="D46" s="144"/>
      <c r="E46" s="1">
        <v>15</v>
      </c>
      <c r="F46" s="1" t="s">
        <v>360</v>
      </c>
      <c r="G46" s="3"/>
      <c r="H46" s="145">
        <f t="shared" si="1"/>
        <v>0</v>
      </c>
    </row>
    <row r="47" spans="1:8" x14ac:dyDescent="0.45">
      <c r="B47" s="143"/>
      <c r="C47" s="144" t="s">
        <v>401</v>
      </c>
      <c r="D47" s="144"/>
      <c r="E47" s="1">
        <v>580</v>
      </c>
      <c r="F47" s="1" t="s">
        <v>360</v>
      </c>
      <c r="G47" s="3"/>
      <c r="H47" s="145">
        <f t="shared" si="1"/>
        <v>0</v>
      </c>
    </row>
    <row r="48" spans="1:8" x14ac:dyDescent="0.45">
      <c r="C48" s="153" t="s">
        <v>402</v>
      </c>
      <c r="E48" s="119">
        <v>220</v>
      </c>
      <c r="F48" s="118" t="s">
        <v>360</v>
      </c>
      <c r="G48" s="3"/>
      <c r="H48" s="145">
        <f t="shared" si="1"/>
        <v>0</v>
      </c>
    </row>
    <row r="49" spans="2:8" x14ac:dyDescent="0.45">
      <c r="C49" s="153" t="s">
        <v>403</v>
      </c>
      <c r="E49" s="119">
        <v>200</v>
      </c>
      <c r="F49" s="118" t="s">
        <v>360</v>
      </c>
      <c r="G49" s="3"/>
      <c r="H49" s="145">
        <f t="shared" si="1"/>
        <v>0</v>
      </c>
    </row>
    <row r="50" spans="2:8" x14ac:dyDescent="0.45">
      <c r="C50" s="153" t="s">
        <v>404</v>
      </c>
      <c r="E50" s="119">
        <v>60</v>
      </c>
      <c r="F50" s="118" t="s">
        <v>360</v>
      </c>
      <c r="G50" s="3"/>
      <c r="H50" s="145">
        <f t="shared" si="1"/>
        <v>0</v>
      </c>
    </row>
    <row r="51" spans="2:8" x14ac:dyDescent="0.45">
      <c r="C51" s="153" t="s">
        <v>405</v>
      </c>
      <c r="E51" s="119">
        <v>80</v>
      </c>
      <c r="F51" s="118" t="s">
        <v>360</v>
      </c>
      <c r="G51" s="3"/>
      <c r="H51" s="145">
        <f t="shared" si="1"/>
        <v>0</v>
      </c>
    </row>
    <row r="52" spans="2:8" x14ac:dyDescent="0.45">
      <c r="C52" s="153" t="s">
        <v>406</v>
      </c>
      <c r="E52" s="119">
        <v>5</v>
      </c>
      <c r="F52" s="118" t="s">
        <v>360</v>
      </c>
      <c r="G52" s="3"/>
      <c r="H52" s="145">
        <f t="shared" si="1"/>
        <v>0</v>
      </c>
    </row>
    <row r="53" spans="2:8" x14ac:dyDescent="0.45">
      <c r="C53" s="153" t="s">
        <v>407</v>
      </c>
      <c r="E53" s="119">
        <v>40</v>
      </c>
      <c r="F53" s="118" t="s">
        <v>360</v>
      </c>
      <c r="G53" s="3"/>
      <c r="H53" s="145">
        <f t="shared" si="1"/>
        <v>0</v>
      </c>
    </row>
    <row r="54" spans="2:8" x14ac:dyDescent="0.45">
      <c r="B54" s="143"/>
      <c r="C54" s="144" t="s">
        <v>408</v>
      </c>
      <c r="D54" s="144"/>
      <c r="E54" s="1">
        <v>35</v>
      </c>
      <c r="F54" s="1" t="s">
        <v>360</v>
      </c>
      <c r="G54" s="3"/>
      <c r="H54" s="145">
        <f t="shared" si="1"/>
        <v>0</v>
      </c>
    </row>
    <row r="55" spans="2:8" x14ac:dyDescent="0.45">
      <c r="B55" s="143"/>
      <c r="C55" s="144" t="s">
        <v>409</v>
      </c>
      <c r="D55" s="144"/>
      <c r="E55" s="1">
        <v>70</v>
      </c>
      <c r="F55" s="1" t="s">
        <v>360</v>
      </c>
      <c r="G55" s="3"/>
      <c r="H55" s="145">
        <f t="shared" si="1"/>
        <v>0</v>
      </c>
    </row>
    <row r="56" spans="2:8" x14ac:dyDescent="0.45">
      <c r="B56" s="143"/>
      <c r="C56" s="144" t="s">
        <v>410</v>
      </c>
      <c r="D56" s="144"/>
      <c r="E56" s="1">
        <v>100</v>
      </c>
      <c r="F56" s="1" t="s">
        <v>360</v>
      </c>
      <c r="G56" s="3"/>
      <c r="H56" s="145">
        <f t="shared" si="1"/>
        <v>0</v>
      </c>
    </row>
    <row r="57" spans="2:8" x14ac:dyDescent="0.45">
      <c r="B57" s="143"/>
      <c r="C57" s="133" t="s">
        <v>411</v>
      </c>
      <c r="D57" s="144"/>
      <c r="E57" s="1"/>
      <c r="F57" s="1"/>
      <c r="G57" s="3"/>
      <c r="H57" s="145">
        <f t="shared" si="1"/>
        <v>0</v>
      </c>
    </row>
    <row r="58" spans="2:8" x14ac:dyDescent="0.45">
      <c r="B58" s="143"/>
      <c r="C58" s="144" t="s">
        <v>412</v>
      </c>
      <c r="D58" s="144"/>
      <c r="E58" s="1">
        <v>1</v>
      </c>
      <c r="F58" s="1" t="s">
        <v>116</v>
      </c>
      <c r="G58" s="3"/>
      <c r="H58" s="145">
        <f t="shared" si="1"/>
        <v>0</v>
      </c>
    </row>
    <row r="59" spans="2:8" x14ac:dyDescent="0.45">
      <c r="B59" s="143"/>
      <c r="C59" s="144" t="s">
        <v>413</v>
      </c>
      <c r="D59" s="144"/>
      <c r="E59" s="1">
        <v>1</v>
      </c>
      <c r="F59" s="1" t="s">
        <v>116</v>
      </c>
      <c r="G59" s="3"/>
      <c r="H59" s="145">
        <f t="shared" si="1"/>
        <v>0</v>
      </c>
    </row>
    <row r="60" spans="2:8" x14ac:dyDescent="0.45">
      <c r="B60" s="143"/>
      <c r="C60" s="144" t="s">
        <v>414</v>
      </c>
      <c r="D60" s="144"/>
      <c r="E60" s="1">
        <v>1</v>
      </c>
      <c r="F60" s="1" t="s">
        <v>116</v>
      </c>
      <c r="G60" s="3"/>
      <c r="H60" s="145">
        <f t="shared" si="1"/>
        <v>0</v>
      </c>
    </row>
    <row r="61" spans="2:8" x14ac:dyDescent="0.45">
      <c r="B61" s="143"/>
      <c r="C61" s="144" t="s">
        <v>415</v>
      </c>
      <c r="D61" s="144"/>
      <c r="E61" s="1">
        <v>1</v>
      </c>
      <c r="F61" s="1" t="s">
        <v>116</v>
      </c>
      <c r="G61" s="3"/>
      <c r="H61" s="145">
        <f t="shared" si="1"/>
        <v>0</v>
      </c>
    </row>
    <row r="62" spans="2:8" x14ac:dyDescent="0.45">
      <c r="B62" s="143"/>
      <c r="C62" s="144" t="s">
        <v>416</v>
      </c>
      <c r="D62" s="144"/>
      <c r="E62" s="1">
        <v>1</v>
      </c>
      <c r="F62" s="1" t="s">
        <v>116</v>
      </c>
      <c r="G62" s="3"/>
      <c r="H62" s="145">
        <f t="shared" si="1"/>
        <v>0</v>
      </c>
    </row>
    <row r="63" spans="2:8" x14ac:dyDescent="0.45">
      <c r="B63" s="143"/>
      <c r="C63" s="144" t="s">
        <v>417</v>
      </c>
      <c r="D63" s="144"/>
      <c r="E63" s="1">
        <v>1</v>
      </c>
      <c r="F63" s="1" t="s">
        <v>116</v>
      </c>
      <c r="G63" s="3"/>
      <c r="H63" s="145">
        <f t="shared" si="1"/>
        <v>0</v>
      </c>
    </row>
    <row r="64" spans="2:8" x14ac:dyDescent="0.45">
      <c r="B64" s="143"/>
      <c r="C64" s="144" t="s">
        <v>418</v>
      </c>
      <c r="D64" s="144"/>
      <c r="E64" s="1">
        <v>8</v>
      </c>
      <c r="F64" s="1" t="s">
        <v>116</v>
      </c>
      <c r="G64" s="3"/>
      <c r="H64" s="145">
        <f t="shared" si="1"/>
        <v>0</v>
      </c>
    </row>
    <row r="65" spans="2:8" x14ac:dyDescent="0.45">
      <c r="B65" s="143"/>
      <c r="C65" s="133" t="s">
        <v>411</v>
      </c>
      <c r="D65" s="144"/>
      <c r="E65" s="1"/>
      <c r="F65" s="1"/>
      <c r="G65" s="3"/>
      <c r="H65" s="145">
        <f t="shared" si="1"/>
        <v>0</v>
      </c>
    </row>
    <row r="66" spans="2:8" x14ac:dyDescent="0.45">
      <c r="B66" s="143"/>
      <c r="C66" s="144" t="s">
        <v>419</v>
      </c>
      <c r="D66" s="144"/>
      <c r="E66" s="1">
        <v>3</v>
      </c>
      <c r="F66" s="1" t="s">
        <v>116</v>
      </c>
      <c r="G66" s="3"/>
      <c r="H66" s="145">
        <f t="shared" si="1"/>
        <v>0</v>
      </c>
    </row>
    <row r="67" spans="2:8" x14ac:dyDescent="0.45">
      <c r="B67" s="143"/>
      <c r="C67" s="144" t="s">
        <v>420</v>
      </c>
      <c r="D67" s="144"/>
      <c r="E67" s="1">
        <v>4</v>
      </c>
      <c r="F67" s="1" t="s">
        <v>116</v>
      </c>
      <c r="G67" s="3"/>
      <c r="H67" s="145">
        <f t="shared" si="1"/>
        <v>0</v>
      </c>
    </row>
    <row r="68" spans="2:8" x14ac:dyDescent="0.45">
      <c r="B68" s="143"/>
      <c r="C68" s="144" t="s">
        <v>421</v>
      </c>
      <c r="D68" s="144"/>
      <c r="E68" s="1">
        <v>2</v>
      </c>
      <c r="F68" s="1" t="s">
        <v>116</v>
      </c>
      <c r="G68" s="3"/>
      <c r="H68" s="145">
        <f t="shared" si="1"/>
        <v>0</v>
      </c>
    </row>
    <row r="69" spans="2:8" x14ac:dyDescent="0.45">
      <c r="B69" s="143"/>
      <c r="C69" s="144" t="s">
        <v>414</v>
      </c>
      <c r="D69" s="144"/>
      <c r="E69" s="1">
        <v>1</v>
      </c>
      <c r="F69" s="1" t="s">
        <v>116</v>
      </c>
      <c r="G69" s="3"/>
      <c r="H69" s="145">
        <f t="shared" si="1"/>
        <v>0</v>
      </c>
    </row>
    <row r="70" spans="2:8" x14ac:dyDescent="0.45">
      <c r="B70" s="143"/>
      <c r="C70" s="144" t="s">
        <v>422</v>
      </c>
      <c r="D70" s="144"/>
      <c r="E70" s="1">
        <v>1</v>
      </c>
      <c r="F70" s="1" t="s">
        <v>116</v>
      </c>
      <c r="G70" s="3"/>
      <c r="H70" s="145">
        <f t="shared" si="1"/>
        <v>0</v>
      </c>
    </row>
    <row r="71" spans="2:8" x14ac:dyDescent="0.45">
      <c r="B71" s="143"/>
      <c r="C71" s="144" t="s">
        <v>423</v>
      </c>
      <c r="D71" s="144"/>
      <c r="E71" s="1">
        <v>1</v>
      </c>
      <c r="F71" s="1" t="s">
        <v>116</v>
      </c>
      <c r="G71" s="3"/>
      <c r="H71" s="145">
        <f t="shared" si="1"/>
        <v>0</v>
      </c>
    </row>
    <row r="72" spans="2:8" x14ac:dyDescent="0.45">
      <c r="B72" s="143"/>
      <c r="C72" s="144" t="s">
        <v>424</v>
      </c>
      <c r="D72" s="144"/>
      <c r="E72" s="1">
        <v>1</v>
      </c>
      <c r="F72" s="1" t="s">
        <v>116</v>
      </c>
      <c r="G72" s="3"/>
      <c r="H72" s="145">
        <f t="shared" si="1"/>
        <v>0</v>
      </c>
    </row>
    <row r="73" spans="2:8" x14ac:dyDescent="0.45">
      <c r="B73" s="143"/>
      <c r="C73" s="144" t="s">
        <v>425</v>
      </c>
      <c r="D73" s="144"/>
      <c r="E73" s="1">
        <v>1</v>
      </c>
      <c r="F73" s="1" t="s">
        <v>116</v>
      </c>
      <c r="G73" s="3"/>
      <c r="H73" s="145">
        <f t="shared" si="1"/>
        <v>0</v>
      </c>
    </row>
    <row r="74" spans="2:8" x14ac:dyDescent="0.45">
      <c r="B74" s="143"/>
      <c r="C74" s="144" t="s">
        <v>426</v>
      </c>
      <c r="D74" s="144"/>
      <c r="E74" s="1">
        <v>1</v>
      </c>
      <c r="F74" s="1" t="s">
        <v>116</v>
      </c>
      <c r="G74" s="3"/>
      <c r="H74" s="145">
        <f t="shared" si="1"/>
        <v>0</v>
      </c>
    </row>
    <row r="75" spans="2:8" x14ac:dyDescent="0.45">
      <c r="B75" s="143"/>
      <c r="C75" s="144" t="s">
        <v>427</v>
      </c>
      <c r="D75" s="144"/>
      <c r="E75" s="1">
        <v>1</v>
      </c>
      <c r="F75" s="1" t="s">
        <v>116</v>
      </c>
      <c r="G75" s="3"/>
      <c r="H75" s="145">
        <f t="shared" si="1"/>
        <v>0</v>
      </c>
    </row>
    <row r="76" spans="2:8" ht="57" x14ac:dyDescent="0.45">
      <c r="B76" s="143"/>
      <c r="C76" s="144" t="s">
        <v>428</v>
      </c>
      <c r="D76" s="144"/>
      <c r="E76" s="1">
        <v>1</v>
      </c>
      <c r="F76" s="1" t="s">
        <v>116</v>
      </c>
      <c r="G76" s="3"/>
      <c r="H76" s="145">
        <f t="shared" si="1"/>
        <v>0</v>
      </c>
    </row>
    <row r="77" spans="2:8" x14ac:dyDescent="0.45">
      <c r="B77" s="143"/>
      <c r="C77" s="144" t="s">
        <v>429</v>
      </c>
      <c r="D77" s="144"/>
      <c r="E77" s="1">
        <v>1</v>
      </c>
      <c r="F77" s="1" t="s">
        <v>116</v>
      </c>
      <c r="G77" s="3"/>
      <c r="H77" s="145">
        <f t="shared" si="1"/>
        <v>0</v>
      </c>
    </row>
    <row r="78" spans="2:8" x14ac:dyDescent="0.45">
      <c r="B78" s="143"/>
      <c r="C78" s="144" t="s">
        <v>430</v>
      </c>
      <c r="D78" s="144"/>
      <c r="E78" s="1">
        <v>1</v>
      </c>
      <c r="F78" s="1" t="s">
        <v>116</v>
      </c>
      <c r="G78" s="3"/>
      <c r="H78" s="145">
        <f t="shared" si="1"/>
        <v>0</v>
      </c>
    </row>
    <row r="79" spans="2:8" x14ac:dyDescent="0.45">
      <c r="B79" s="143"/>
      <c r="C79" s="144" t="s">
        <v>431</v>
      </c>
      <c r="D79" s="144"/>
      <c r="E79" s="1">
        <v>1</v>
      </c>
      <c r="F79" s="1" t="s">
        <v>116</v>
      </c>
      <c r="G79" s="3"/>
      <c r="H79" s="145">
        <f t="shared" si="1"/>
        <v>0</v>
      </c>
    </row>
    <row r="80" spans="2:8" ht="28.5" x14ac:dyDescent="0.45">
      <c r="B80" s="143"/>
      <c r="C80" s="144" t="s">
        <v>432</v>
      </c>
      <c r="D80" s="144"/>
      <c r="E80" s="1">
        <v>1</v>
      </c>
      <c r="F80" s="1" t="s">
        <v>116</v>
      </c>
      <c r="G80" s="3"/>
      <c r="H80" s="145">
        <f t="shared" si="1"/>
        <v>0</v>
      </c>
    </row>
    <row r="81" spans="1:8" x14ac:dyDescent="0.45">
      <c r="B81" s="143"/>
      <c r="C81" s="144" t="s">
        <v>433</v>
      </c>
      <c r="D81" s="144"/>
      <c r="E81" s="1">
        <v>1</v>
      </c>
      <c r="F81" s="1" t="s">
        <v>116</v>
      </c>
      <c r="G81" s="3"/>
      <c r="H81" s="145">
        <f t="shared" si="1"/>
        <v>0</v>
      </c>
    </row>
    <row r="82" spans="1:8" x14ac:dyDescent="0.45">
      <c r="B82" s="143"/>
      <c r="C82" s="144" t="s">
        <v>416</v>
      </c>
      <c r="D82" s="144"/>
      <c r="E82" s="1">
        <v>5</v>
      </c>
      <c r="F82" s="1" t="s">
        <v>116</v>
      </c>
      <c r="G82" s="3"/>
      <c r="H82" s="145">
        <f t="shared" si="1"/>
        <v>0</v>
      </c>
    </row>
    <row r="83" spans="1:8" x14ac:dyDescent="0.45">
      <c r="B83" s="143"/>
      <c r="C83" s="144" t="s">
        <v>417</v>
      </c>
      <c r="D83" s="144"/>
      <c r="E83" s="1">
        <v>5</v>
      </c>
      <c r="F83" s="1" t="s">
        <v>116</v>
      </c>
      <c r="G83" s="3"/>
      <c r="H83" s="145">
        <f t="shared" si="1"/>
        <v>0</v>
      </c>
    </row>
    <row r="84" spans="1:8" x14ac:dyDescent="0.45">
      <c r="B84" s="143" t="s">
        <v>434</v>
      </c>
      <c r="C84" s="144" t="s">
        <v>435</v>
      </c>
      <c r="D84" s="146"/>
      <c r="E84" s="1"/>
      <c r="F84" s="1"/>
      <c r="G84" s="3"/>
      <c r="H84" s="145">
        <f t="shared" si="1"/>
        <v>0</v>
      </c>
    </row>
    <row r="85" spans="1:8" x14ac:dyDescent="0.45">
      <c r="B85" s="143"/>
      <c r="C85" s="144" t="s">
        <v>435</v>
      </c>
      <c r="D85" s="144"/>
      <c r="E85" s="1">
        <v>1</v>
      </c>
      <c r="F85" s="1" t="s">
        <v>393</v>
      </c>
      <c r="G85" s="3"/>
      <c r="H85" s="145">
        <f t="shared" si="1"/>
        <v>0</v>
      </c>
    </row>
    <row r="86" spans="1:8" x14ac:dyDescent="0.45">
      <c r="B86" s="143" t="s">
        <v>436</v>
      </c>
      <c r="C86" s="144" t="s">
        <v>437</v>
      </c>
      <c r="D86" s="146"/>
      <c r="E86" s="1"/>
      <c r="F86" s="1"/>
      <c r="G86" s="3"/>
      <c r="H86" s="145">
        <f t="shared" si="1"/>
        <v>0</v>
      </c>
    </row>
    <row r="87" spans="1:8" x14ac:dyDescent="0.45">
      <c r="B87" s="143"/>
      <c r="C87" s="144" t="s">
        <v>437</v>
      </c>
      <c r="D87" s="144"/>
      <c r="E87" s="1">
        <v>1</v>
      </c>
      <c r="F87" s="1" t="s">
        <v>393</v>
      </c>
      <c r="G87" s="3"/>
      <c r="H87" s="145">
        <f t="shared" si="1"/>
        <v>0</v>
      </c>
    </row>
    <row r="88" spans="1:8" x14ac:dyDescent="0.45">
      <c r="B88" s="143"/>
      <c r="C88" s="144"/>
      <c r="D88" s="144"/>
      <c r="E88" s="1"/>
      <c r="F88" s="1"/>
      <c r="G88" s="1"/>
      <c r="H88" s="145"/>
    </row>
    <row r="89" spans="1:8" x14ac:dyDescent="0.45">
      <c r="B89" s="147"/>
      <c r="C89" s="148" t="s">
        <v>438</v>
      </c>
      <c r="D89" s="148"/>
      <c r="E89" s="149"/>
      <c r="F89" s="150"/>
      <c r="G89" s="2"/>
      <c r="H89" s="151">
        <f>SUM(H45:H88)</f>
        <v>0</v>
      </c>
    </row>
    <row r="90" spans="1:8" x14ac:dyDescent="0.45">
      <c r="B90" s="143"/>
      <c r="C90" s="133"/>
      <c r="D90" s="133"/>
      <c r="E90" s="1"/>
      <c r="F90" s="1"/>
      <c r="G90" s="1"/>
      <c r="H90" s="145"/>
    </row>
    <row r="91" spans="1:8" s="142" customFormat="1" ht="21.5" customHeight="1" x14ac:dyDescent="0.5">
      <c r="A91" s="137"/>
      <c r="B91" s="138" t="s">
        <v>439</v>
      </c>
      <c r="C91" s="139" t="s">
        <v>440</v>
      </c>
      <c r="D91" s="133"/>
      <c r="E91" s="140"/>
      <c r="F91" s="140"/>
      <c r="G91" s="1"/>
      <c r="H91" s="141"/>
    </row>
    <row r="92" spans="1:8" x14ac:dyDescent="0.45">
      <c r="B92" s="143" t="s">
        <v>441</v>
      </c>
      <c r="C92" s="144" t="s">
        <v>398</v>
      </c>
      <c r="D92" s="144"/>
      <c r="E92" s="1"/>
      <c r="F92" s="1"/>
      <c r="G92" s="3"/>
      <c r="H92" s="145"/>
    </row>
    <row r="93" spans="1:8" x14ac:dyDescent="0.45">
      <c r="B93" s="143"/>
      <c r="C93" s="144" t="s">
        <v>442</v>
      </c>
      <c r="D93" s="144"/>
      <c r="E93" s="1">
        <v>25</v>
      </c>
      <c r="F93" s="1" t="s">
        <v>360</v>
      </c>
      <c r="G93" s="3"/>
      <c r="H93" s="145">
        <f t="shared" ref="H93:H202" si="2">E93*G93</f>
        <v>0</v>
      </c>
    </row>
    <row r="94" spans="1:8" x14ac:dyDescent="0.45">
      <c r="B94" s="143"/>
      <c r="C94" s="144" t="s">
        <v>443</v>
      </c>
      <c r="D94" s="144"/>
      <c r="E94" s="1">
        <v>35</v>
      </c>
      <c r="F94" s="1" t="s">
        <v>360</v>
      </c>
      <c r="G94" s="3"/>
      <c r="H94" s="145">
        <f t="shared" si="2"/>
        <v>0</v>
      </c>
    </row>
    <row r="95" spans="1:8" x14ac:dyDescent="0.45">
      <c r="B95" s="143"/>
      <c r="C95" s="144" t="s">
        <v>444</v>
      </c>
      <c r="D95" s="144"/>
      <c r="E95" s="1">
        <v>15</v>
      </c>
      <c r="F95" s="1" t="s">
        <v>360</v>
      </c>
      <c r="G95" s="3"/>
      <c r="H95" s="145">
        <f t="shared" si="2"/>
        <v>0</v>
      </c>
    </row>
    <row r="96" spans="1:8" x14ac:dyDescent="0.45">
      <c r="B96" s="143"/>
      <c r="C96" s="144" t="s">
        <v>445</v>
      </c>
      <c r="D96" s="144"/>
      <c r="E96" s="1">
        <v>85</v>
      </c>
      <c r="F96" s="1" t="s">
        <v>360</v>
      </c>
      <c r="G96" s="3"/>
      <c r="H96" s="145">
        <f t="shared" si="2"/>
        <v>0</v>
      </c>
    </row>
    <row r="97" spans="2:8" x14ac:dyDescent="0.45">
      <c r="B97" s="143"/>
      <c r="C97" s="144" t="s">
        <v>446</v>
      </c>
      <c r="D97" s="144"/>
      <c r="E97" s="1">
        <v>40</v>
      </c>
      <c r="F97" s="1" t="s">
        <v>360</v>
      </c>
      <c r="G97" s="3"/>
      <c r="H97" s="145">
        <f t="shared" si="2"/>
        <v>0</v>
      </c>
    </row>
    <row r="98" spans="2:8" x14ac:dyDescent="0.45">
      <c r="B98" s="143"/>
      <c r="C98" s="144" t="s">
        <v>447</v>
      </c>
      <c r="D98" s="144"/>
      <c r="E98" s="1">
        <v>15</v>
      </c>
      <c r="F98" s="1" t="s">
        <v>360</v>
      </c>
      <c r="G98" s="3"/>
      <c r="H98" s="145">
        <f t="shared" si="2"/>
        <v>0</v>
      </c>
    </row>
    <row r="99" spans="2:8" x14ac:dyDescent="0.45">
      <c r="B99" s="143"/>
      <c r="C99" s="144" t="s">
        <v>448</v>
      </c>
      <c r="D99" s="144"/>
      <c r="E99" s="1">
        <v>65</v>
      </c>
      <c r="F99" s="1" t="s">
        <v>360</v>
      </c>
      <c r="G99" s="3"/>
      <c r="H99" s="145">
        <f t="shared" si="2"/>
        <v>0</v>
      </c>
    </row>
    <row r="100" spans="2:8" x14ac:dyDescent="0.45">
      <c r="B100" s="143"/>
      <c r="C100" s="144" t="s">
        <v>449</v>
      </c>
      <c r="D100" s="144"/>
      <c r="E100" s="1">
        <v>15</v>
      </c>
      <c r="F100" s="1" t="s">
        <v>360</v>
      </c>
      <c r="G100" s="3"/>
      <c r="H100" s="145">
        <f t="shared" si="2"/>
        <v>0</v>
      </c>
    </row>
    <row r="101" spans="2:8" x14ac:dyDescent="0.45">
      <c r="B101" s="143" t="s">
        <v>450</v>
      </c>
      <c r="C101" s="144" t="s">
        <v>451</v>
      </c>
      <c r="D101" s="144"/>
      <c r="E101" s="1"/>
      <c r="F101" s="1"/>
      <c r="G101" s="3"/>
      <c r="H101" s="145">
        <f t="shared" si="2"/>
        <v>0</v>
      </c>
    </row>
    <row r="102" spans="2:8" x14ac:dyDescent="0.45">
      <c r="B102" s="143"/>
      <c r="C102" s="144" t="s">
        <v>452</v>
      </c>
      <c r="D102" s="144"/>
      <c r="E102" s="1">
        <v>5930</v>
      </c>
      <c r="F102" s="1" t="s">
        <v>360</v>
      </c>
      <c r="G102" s="3"/>
      <c r="H102" s="145">
        <f t="shared" si="2"/>
        <v>0</v>
      </c>
    </row>
    <row r="103" spans="2:8" x14ac:dyDescent="0.45">
      <c r="B103" s="143"/>
      <c r="C103" s="144" t="s">
        <v>453</v>
      </c>
      <c r="D103" s="144"/>
      <c r="E103" s="1">
        <v>1300</v>
      </c>
      <c r="F103" s="1" t="s">
        <v>454</v>
      </c>
      <c r="G103" s="3"/>
      <c r="H103" s="145">
        <f t="shared" si="2"/>
        <v>0</v>
      </c>
    </row>
    <row r="104" spans="2:8" x14ac:dyDescent="0.45">
      <c r="B104" s="143" t="s">
        <v>455</v>
      </c>
      <c r="C104" s="144" t="s">
        <v>456</v>
      </c>
      <c r="D104" s="146"/>
      <c r="E104" s="1"/>
      <c r="F104" s="1"/>
      <c r="G104" s="3"/>
      <c r="H104" s="145">
        <f t="shared" si="2"/>
        <v>0</v>
      </c>
    </row>
    <row r="105" spans="2:8" x14ac:dyDescent="0.45">
      <c r="B105" s="143"/>
      <c r="C105" s="144" t="s">
        <v>457</v>
      </c>
      <c r="D105" s="144"/>
      <c r="E105" s="1">
        <v>280</v>
      </c>
      <c r="F105" s="1" t="s">
        <v>360</v>
      </c>
      <c r="G105" s="3"/>
      <c r="H105" s="145">
        <f t="shared" si="2"/>
        <v>0</v>
      </c>
    </row>
    <row r="106" spans="2:8" x14ac:dyDescent="0.45">
      <c r="B106" s="143"/>
      <c r="C106" s="144" t="s">
        <v>458</v>
      </c>
      <c r="D106" s="144"/>
      <c r="E106" s="1">
        <v>2150</v>
      </c>
      <c r="F106" s="1" t="s">
        <v>360</v>
      </c>
      <c r="G106" s="3"/>
      <c r="H106" s="145">
        <f t="shared" si="2"/>
        <v>0</v>
      </c>
    </row>
    <row r="107" spans="2:8" x14ac:dyDescent="0.45">
      <c r="B107" s="143"/>
      <c r="C107" s="144" t="s">
        <v>459</v>
      </c>
      <c r="D107" s="144"/>
      <c r="E107" s="1">
        <v>80</v>
      </c>
      <c r="F107" s="1" t="s">
        <v>360</v>
      </c>
      <c r="G107" s="3"/>
      <c r="H107" s="145">
        <f t="shared" si="2"/>
        <v>0</v>
      </c>
    </row>
    <row r="108" spans="2:8" x14ac:dyDescent="0.45">
      <c r="B108" s="143"/>
      <c r="C108" s="144" t="s">
        <v>460</v>
      </c>
      <c r="D108" s="144"/>
      <c r="E108" s="1">
        <v>25</v>
      </c>
      <c r="F108" s="1" t="s">
        <v>360</v>
      </c>
      <c r="G108" s="3"/>
      <c r="H108" s="145">
        <f t="shared" si="2"/>
        <v>0</v>
      </c>
    </row>
    <row r="109" spans="2:8" x14ac:dyDescent="0.45">
      <c r="B109" s="143"/>
      <c r="C109" s="144" t="s">
        <v>461</v>
      </c>
      <c r="D109" s="144"/>
      <c r="E109" s="1">
        <v>920</v>
      </c>
      <c r="F109" s="1" t="s">
        <v>462</v>
      </c>
      <c r="G109" s="3"/>
      <c r="H109" s="145">
        <f t="shared" si="2"/>
        <v>0</v>
      </c>
    </row>
    <row r="110" spans="2:8" x14ac:dyDescent="0.45">
      <c r="B110" s="143" t="s">
        <v>463</v>
      </c>
      <c r="C110" s="144" t="s">
        <v>464</v>
      </c>
      <c r="D110" s="146"/>
      <c r="E110" s="1"/>
      <c r="F110" s="1"/>
      <c r="G110" s="3"/>
      <c r="H110" s="145">
        <f t="shared" si="2"/>
        <v>0</v>
      </c>
    </row>
    <row r="111" spans="2:8" ht="28.5" x14ac:dyDescent="0.45">
      <c r="B111" s="143"/>
      <c r="C111" s="144" t="s">
        <v>465</v>
      </c>
      <c r="D111" s="144"/>
      <c r="E111" s="1">
        <v>2</v>
      </c>
      <c r="F111" s="1" t="s">
        <v>116</v>
      </c>
      <c r="G111" s="3"/>
      <c r="H111" s="145">
        <f t="shared" si="2"/>
        <v>0</v>
      </c>
    </row>
    <row r="112" spans="2:8" ht="28.5" x14ac:dyDescent="0.45">
      <c r="B112" s="143"/>
      <c r="C112" s="144" t="s">
        <v>466</v>
      </c>
      <c r="D112" s="144"/>
      <c r="E112" s="1">
        <v>6</v>
      </c>
      <c r="F112" s="1" t="s">
        <v>116</v>
      </c>
      <c r="G112" s="3"/>
      <c r="H112" s="145">
        <f t="shared" si="2"/>
        <v>0</v>
      </c>
    </row>
    <row r="113" spans="2:8" ht="28.5" x14ac:dyDescent="0.45">
      <c r="B113" s="143"/>
      <c r="C113" s="144" t="s">
        <v>467</v>
      </c>
      <c r="D113" s="144"/>
      <c r="E113" s="1">
        <v>4</v>
      </c>
      <c r="F113" s="1" t="s">
        <v>116</v>
      </c>
      <c r="G113" s="3"/>
      <c r="H113" s="145">
        <f t="shared" si="2"/>
        <v>0</v>
      </c>
    </row>
    <row r="114" spans="2:8" ht="28.5" x14ac:dyDescent="0.45">
      <c r="B114" s="143"/>
      <c r="C114" s="144" t="s">
        <v>468</v>
      </c>
      <c r="D114" s="144"/>
      <c r="E114" s="1">
        <v>2</v>
      </c>
      <c r="F114" s="1" t="s">
        <v>116</v>
      </c>
      <c r="G114" s="3"/>
      <c r="H114" s="145">
        <f t="shared" si="2"/>
        <v>0</v>
      </c>
    </row>
    <row r="115" spans="2:8" ht="28.5" x14ac:dyDescent="0.45">
      <c r="B115" s="143"/>
      <c r="C115" s="144" t="s">
        <v>469</v>
      </c>
      <c r="D115" s="144"/>
      <c r="E115" s="1">
        <v>2</v>
      </c>
      <c r="F115" s="1" t="s">
        <v>116</v>
      </c>
      <c r="G115" s="3"/>
      <c r="H115" s="145">
        <f t="shared" si="2"/>
        <v>0</v>
      </c>
    </row>
    <row r="116" spans="2:8" ht="28.5" x14ac:dyDescent="0.45">
      <c r="B116" s="143"/>
      <c r="C116" s="144" t="s">
        <v>470</v>
      </c>
      <c r="D116" s="144"/>
      <c r="E116" s="1">
        <v>1</v>
      </c>
      <c r="F116" s="1" t="s">
        <v>116</v>
      </c>
      <c r="G116" s="3"/>
      <c r="H116" s="145">
        <f t="shared" si="2"/>
        <v>0</v>
      </c>
    </row>
    <row r="117" spans="2:8" ht="28.5" x14ac:dyDescent="0.45">
      <c r="B117" s="143"/>
      <c r="C117" s="144" t="s">
        <v>471</v>
      </c>
      <c r="D117" s="144"/>
      <c r="E117" s="1">
        <v>1</v>
      </c>
      <c r="F117" s="1" t="s">
        <v>116</v>
      </c>
      <c r="G117" s="3"/>
      <c r="H117" s="145">
        <f t="shared" si="2"/>
        <v>0</v>
      </c>
    </row>
    <row r="118" spans="2:8" ht="28.5" x14ac:dyDescent="0.45">
      <c r="B118" s="143"/>
      <c r="C118" s="144" t="s">
        <v>472</v>
      </c>
      <c r="D118" s="144"/>
      <c r="E118" s="1">
        <v>1</v>
      </c>
      <c r="F118" s="1" t="s">
        <v>116</v>
      </c>
      <c r="G118" s="3"/>
      <c r="H118" s="145">
        <f t="shared" si="2"/>
        <v>0</v>
      </c>
    </row>
    <row r="119" spans="2:8" ht="42.75" x14ac:dyDescent="0.45">
      <c r="B119" s="143"/>
      <c r="C119" s="144" t="s">
        <v>473</v>
      </c>
      <c r="D119" s="144"/>
      <c r="E119" s="1">
        <v>3</v>
      </c>
      <c r="F119" s="1" t="s">
        <v>116</v>
      </c>
      <c r="G119" s="3"/>
      <c r="H119" s="145">
        <f t="shared" si="2"/>
        <v>0</v>
      </c>
    </row>
    <row r="120" spans="2:8" ht="42.75" x14ac:dyDescent="0.45">
      <c r="B120" s="143"/>
      <c r="C120" s="144" t="s">
        <v>474</v>
      </c>
      <c r="D120" s="144"/>
      <c r="E120" s="1">
        <v>2</v>
      </c>
      <c r="F120" s="1" t="s">
        <v>116</v>
      </c>
      <c r="G120" s="3"/>
      <c r="H120" s="145">
        <f t="shared" si="2"/>
        <v>0</v>
      </c>
    </row>
    <row r="121" spans="2:8" x14ac:dyDescent="0.45">
      <c r="B121" s="143" t="s">
        <v>475</v>
      </c>
      <c r="C121" s="144" t="s">
        <v>476</v>
      </c>
      <c r="D121" s="146"/>
      <c r="E121" s="1"/>
      <c r="F121" s="1"/>
      <c r="G121" s="3"/>
      <c r="H121" s="145">
        <f t="shared" si="2"/>
        <v>0</v>
      </c>
    </row>
    <row r="122" spans="2:8" x14ac:dyDescent="0.45">
      <c r="B122" s="143"/>
      <c r="C122" s="133" t="s">
        <v>477</v>
      </c>
      <c r="D122" s="144"/>
      <c r="E122" s="1"/>
      <c r="F122" s="1"/>
      <c r="G122" s="3"/>
      <c r="H122" s="145">
        <f t="shared" si="2"/>
        <v>0</v>
      </c>
    </row>
    <row r="123" spans="2:8" x14ac:dyDescent="0.45">
      <c r="B123" s="143"/>
      <c r="C123" s="144" t="s">
        <v>412</v>
      </c>
      <c r="D123" s="144"/>
      <c r="E123" s="1">
        <v>1</v>
      </c>
      <c r="F123" s="1" t="s">
        <v>116</v>
      </c>
      <c r="G123" s="3"/>
      <c r="H123" s="145">
        <f t="shared" si="2"/>
        <v>0</v>
      </c>
    </row>
    <row r="124" spans="2:8" x14ac:dyDescent="0.45">
      <c r="B124" s="143"/>
      <c r="C124" s="144" t="s">
        <v>478</v>
      </c>
      <c r="D124" s="144"/>
      <c r="E124" s="1"/>
      <c r="F124" s="1" t="s">
        <v>116</v>
      </c>
      <c r="G124" s="3"/>
      <c r="H124" s="145">
        <f t="shared" si="2"/>
        <v>0</v>
      </c>
    </row>
    <row r="125" spans="2:8" x14ac:dyDescent="0.45">
      <c r="B125" s="143"/>
      <c r="C125" s="144" t="s">
        <v>479</v>
      </c>
      <c r="D125" s="144"/>
      <c r="E125" s="1">
        <v>2</v>
      </c>
      <c r="F125" s="1" t="s">
        <v>116</v>
      </c>
      <c r="G125" s="3"/>
      <c r="H125" s="145">
        <f t="shared" si="2"/>
        <v>0</v>
      </c>
    </row>
    <row r="126" spans="2:8" x14ac:dyDescent="0.45">
      <c r="B126" s="143"/>
      <c r="C126" s="144" t="s">
        <v>480</v>
      </c>
      <c r="D126" s="144"/>
      <c r="E126" s="1">
        <v>2</v>
      </c>
      <c r="F126" s="1" t="s">
        <v>116</v>
      </c>
      <c r="G126" s="3"/>
      <c r="H126" s="145">
        <f t="shared" si="2"/>
        <v>0</v>
      </c>
    </row>
    <row r="127" spans="2:8" x14ac:dyDescent="0.45">
      <c r="B127" s="143"/>
      <c r="C127" s="144" t="s">
        <v>414</v>
      </c>
      <c r="D127" s="144"/>
      <c r="E127" s="1">
        <v>1</v>
      </c>
      <c r="F127" s="1" t="s">
        <v>116</v>
      </c>
      <c r="G127" s="3"/>
      <c r="H127" s="145">
        <f t="shared" si="2"/>
        <v>0</v>
      </c>
    </row>
    <row r="128" spans="2:8" x14ac:dyDescent="0.45">
      <c r="B128" s="143"/>
      <c r="C128" s="144" t="s">
        <v>424</v>
      </c>
      <c r="D128" s="144"/>
      <c r="E128" s="1">
        <v>1</v>
      </c>
      <c r="F128" s="1" t="s">
        <v>116</v>
      </c>
      <c r="G128" s="3"/>
      <c r="H128" s="145">
        <f t="shared" si="2"/>
        <v>0</v>
      </c>
    </row>
    <row r="129" spans="2:8" x14ac:dyDescent="0.45">
      <c r="B129" s="143"/>
      <c r="C129" s="144" t="s">
        <v>415</v>
      </c>
      <c r="D129" s="144"/>
      <c r="E129" s="1">
        <v>1</v>
      </c>
      <c r="F129" s="1" t="s">
        <v>116</v>
      </c>
      <c r="G129" s="3"/>
      <c r="H129" s="145">
        <f t="shared" si="2"/>
        <v>0</v>
      </c>
    </row>
    <row r="130" spans="2:8" x14ac:dyDescent="0.45">
      <c r="B130" s="143"/>
      <c r="C130" s="144" t="s">
        <v>481</v>
      </c>
      <c r="D130" s="144"/>
      <c r="E130" s="1">
        <v>1</v>
      </c>
      <c r="F130" s="1" t="s">
        <v>116</v>
      </c>
      <c r="G130" s="3"/>
      <c r="H130" s="145">
        <f t="shared" si="2"/>
        <v>0</v>
      </c>
    </row>
    <row r="131" spans="2:8" x14ac:dyDescent="0.45">
      <c r="B131" s="143"/>
      <c r="C131" s="144" t="s">
        <v>482</v>
      </c>
      <c r="D131" s="144"/>
      <c r="E131" s="1">
        <v>1</v>
      </c>
      <c r="F131" s="1" t="s">
        <v>116</v>
      </c>
      <c r="G131" s="3"/>
      <c r="H131" s="145">
        <f t="shared" si="2"/>
        <v>0</v>
      </c>
    </row>
    <row r="132" spans="2:8" x14ac:dyDescent="0.45">
      <c r="B132" s="143"/>
      <c r="C132" s="144" t="s">
        <v>416</v>
      </c>
      <c r="D132" s="144"/>
      <c r="E132" s="1">
        <v>2</v>
      </c>
      <c r="F132" s="1" t="s">
        <v>116</v>
      </c>
      <c r="G132" s="3"/>
      <c r="H132" s="145">
        <f t="shared" si="2"/>
        <v>0</v>
      </c>
    </row>
    <row r="133" spans="2:8" x14ac:dyDescent="0.45">
      <c r="B133" s="143"/>
      <c r="C133" s="144" t="s">
        <v>417</v>
      </c>
      <c r="D133" s="144"/>
      <c r="E133" s="1">
        <v>3</v>
      </c>
      <c r="F133" s="1" t="s">
        <v>116</v>
      </c>
      <c r="G133" s="3"/>
      <c r="H133" s="145">
        <f t="shared" si="2"/>
        <v>0</v>
      </c>
    </row>
    <row r="134" spans="2:8" x14ac:dyDescent="0.45">
      <c r="B134" s="143"/>
      <c r="C134" s="133" t="s">
        <v>483</v>
      </c>
      <c r="D134" s="144"/>
      <c r="E134" s="1"/>
      <c r="F134" s="1"/>
      <c r="G134" s="3"/>
      <c r="H134" s="145">
        <f t="shared" si="2"/>
        <v>0</v>
      </c>
    </row>
    <row r="135" spans="2:8" x14ac:dyDescent="0.45">
      <c r="B135" s="143"/>
      <c r="C135" s="144" t="s">
        <v>484</v>
      </c>
      <c r="D135" s="144"/>
      <c r="E135" s="1">
        <v>1</v>
      </c>
      <c r="F135" s="1" t="s">
        <v>116</v>
      </c>
      <c r="G135" s="3"/>
      <c r="H135" s="145">
        <f t="shared" si="2"/>
        <v>0</v>
      </c>
    </row>
    <row r="136" spans="2:8" x14ac:dyDescent="0.45">
      <c r="B136" s="143"/>
      <c r="C136" s="144" t="s">
        <v>485</v>
      </c>
      <c r="D136" s="144"/>
      <c r="E136" s="1">
        <v>2</v>
      </c>
      <c r="F136" s="1" t="s">
        <v>116</v>
      </c>
      <c r="G136" s="3"/>
      <c r="H136" s="145">
        <f t="shared" si="2"/>
        <v>0</v>
      </c>
    </row>
    <row r="137" spans="2:8" x14ac:dyDescent="0.45">
      <c r="B137" s="143"/>
      <c r="C137" s="144" t="s">
        <v>486</v>
      </c>
      <c r="D137" s="144"/>
      <c r="E137" s="1">
        <v>2</v>
      </c>
      <c r="F137" s="1" t="s">
        <v>116</v>
      </c>
      <c r="G137" s="3"/>
      <c r="H137" s="145">
        <f t="shared" si="2"/>
        <v>0</v>
      </c>
    </row>
    <row r="138" spans="2:8" x14ac:dyDescent="0.45">
      <c r="B138" s="143"/>
      <c r="C138" s="144" t="s">
        <v>479</v>
      </c>
      <c r="D138" s="144"/>
      <c r="E138" s="1">
        <v>2</v>
      </c>
      <c r="F138" s="1" t="s">
        <v>116</v>
      </c>
      <c r="G138" s="3"/>
      <c r="H138" s="145">
        <f t="shared" si="2"/>
        <v>0</v>
      </c>
    </row>
    <row r="139" spans="2:8" x14ac:dyDescent="0.45">
      <c r="B139" s="143"/>
      <c r="C139" s="144" t="s">
        <v>414</v>
      </c>
      <c r="D139" s="144"/>
      <c r="E139" s="1">
        <v>2</v>
      </c>
      <c r="F139" s="1" t="s">
        <v>116</v>
      </c>
      <c r="G139" s="3"/>
      <c r="H139" s="145">
        <f t="shared" si="2"/>
        <v>0</v>
      </c>
    </row>
    <row r="140" spans="2:8" x14ac:dyDescent="0.45">
      <c r="B140" s="143"/>
      <c r="C140" s="144" t="s">
        <v>423</v>
      </c>
      <c r="D140" s="144"/>
      <c r="E140" s="1">
        <v>1</v>
      </c>
      <c r="F140" s="1" t="s">
        <v>116</v>
      </c>
      <c r="G140" s="3"/>
      <c r="H140" s="145">
        <f t="shared" si="2"/>
        <v>0</v>
      </c>
    </row>
    <row r="141" spans="2:8" x14ac:dyDescent="0.45">
      <c r="B141" s="143"/>
      <c r="C141" s="144" t="s">
        <v>487</v>
      </c>
      <c r="D141" s="144"/>
      <c r="E141" s="1">
        <v>1</v>
      </c>
      <c r="F141" s="1" t="s">
        <v>116</v>
      </c>
      <c r="G141" s="3"/>
      <c r="H141" s="145">
        <f t="shared" si="2"/>
        <v>0</v>
      </c>
    </row>
    <row r="142" spans="2:8" x14ac:dyDescent="0.45">
      <c r="B142" s="143"/>
      <c r="C142" s="144" t="s">
        <v>488</v>
      </c>
      <c r="D142" s="144"/>
      <c r="E142" s="1">
        <v>1</v>
      </c>
      <c r="F142" s="1" t="s">
        <v>116</v>
      </c>
      <c r="G142" s="3"/>
      <c r="H142" s="145">
        <f t="shared" si="2"/>
        <v>0</v>
      </c>
    </row>
    <row r="143" spans="2:8" x14ac:dyDescent="0.45">
      <c r="B143" s="143"/>
      <c r="C143" s="144" t="s">
        <v>427</v>
      </c>
      <c r="D143" s="144"/>
      <c r="E143" s="1">
        <v>1</v>
      </c>
      <c r="F143" s="1" t="s">
        <v>116</v>
      </c>
      <c r="G143" s="3"/>
      <c r="H143" s="145">
        <f t="shared" si="2"/>
        <v>0</v>
      </c>
    </row>
    <row r="144" spans="2:8" x14ac:dyDescent="0.45">
      <c r="B144" s="143"/>
      <c r="C144" s="144" t="s">
        <v>489</v>
      </c>
      <c r="D144" s="144"/>
      <c r="E144" s="1">
        <v>1</v>
      </c>
      <c r="F144" s="1" t="s">
        <v>116</v>
      </c>
      <c r="G144" s="3"/>
      <c r="H144" s="145">
        <f t="shared" si="2"/>
        <v>0</v>
      </c>
    </row>
    <row r="145" spans="2:8" ht="28.5" x14ac:dyDescent="0.45">
      <c r="B145" s="143"/>
      <c r="C145" s="144" t="s">
        <v>490</v>
      </c>
      <c r="D145" s="144"/>
      <c r="E145" s="1">
        <v>1</v>
      </c>
      <c r="F145" s="1" t="s">
        <v>116</v>
      </c>
      <c r="G145" s="3"/>
      <c r="H145" s="145">
        <f t="shared" si="2"/>
        <v>0</v>
      </c>
    </row>
    <row r="146" spans="2:8" ht="28.5" x14ac:dyDescent="0.45">
      <c r="B146" s="143"/>
      <c r="C146" s="144" t="s">
        <v>491</v>
      </c>
      <c r="D146" s="144"/>
      <c r="E146" s="1">
        <v>1</v>
      </c>
      <c r="F146" s="1" t="s">
        <v>116</v>
      </c>
      <c r="G146" s="3"/>
      <c r="H146" s="145">
        <f t="shared" si="2"/>
        <v>0</v>
      </c>
    </row>
    <row r="147" spans="2:8" ht="28.5" x14ac:dyDescent="0.45">
      <c r="B147" s="143"/>
      <c r="C147" s="144" t="s">
        <v>492</v>
      </c>
      <c r="D147" s="144"/>
      <c r="E147" s="1">
        <v>1</v>
      </c>
      <c r="F147" s="1" t="s">
        <v>116</v>
      </c>
      <c r="G147" s="3"/>
      <c r="H147" s="145">
        <f t="shared" si="2"/>
        <v>0</v>
      </c>
    </row>
    <row r="148" spans="2:8" x14ac:dyDescent="0.45">
      <c r="B148" s="143"/>
      <c r="C148" s="144" t="s">
        <v>493</v>
      </c>
      <c r="D148" s="144"/>
      <c r="E148" s="1">
        <v>1</v>
      </c>
      <c r="F148" s="1" t="s">
        <v>116</v>
      </c>
      <c r="G148" s="3"/>
      <c r="H148" s="145">
        <f t="shared" si="2"/>
        <v>0</v>
      </c>
    </row>
    <row r="149" spans="2:8" x14ac:dyDescent="0.45">
      <c r="B149" s="143"/>
      <c r="C149" s="144" t="s">
        <v>494</v>
      </c>
      <c r="D149" s="144"/>
      <c r="E149" s="1">
        <v>1</v>
      </c>
      <c r="F149" s="1" t="s">
        <v>116</v>
      </c>
      <c r="G149" s="3"/>
      <c r="H149" s="145">
        <f t="shared" si="2"/>
        <v>0</v>
      </c>
    </row>
    <row r="150" spans="2:8" x14ac:dyDescent="0.45">
      <c r="B150" s="143"/>
      <c r="C150" s="144" t="s">
        <v>416</v>
      </c>
      <c r="D150" s="144"/>
      <c r="E150" s="1">
        <v>5</v>
      </c>
      <c r="F150" s="1" t="s">
        <v>116</v>
      </c>
      <c r="G150" s="3"/>
      <c r="H150" s="145">
        <f t="shared" si="2"/>
        <v>0</v>
      </c>
    </row>
    <row r="151" spans="2:8" x14ac:dyDescent="0.45">
      <c r="B151" s="143"/>
      <c r="C151" s="144" t="s">
        <v>495</v>
      </c>
      <c r="D151" s="144"/>
      <c r="E151" s="1">
        <v>1</v>
      </c>
      <c r="F151" s="1" t="s">
        <v>116</v>
      </c>
      <c r="G151" s="3"/>
      <c r="H151" s="145">
        <f t="shared" si="2"/>
        <v>0</v>
      </c>
    </row>
    <row r="152" spans="2:8" x14ac:dyDescent="0.45">
      <c r="B152" s="143"/>
      <c r="C152" s="144" t="s">
        <v>417</v>
      </c>
      <c r="D152" s="144"/>
      <c r="E152" s="1">
        <v>4</v>
      </c>
      <c r="F152" s="1" t="s">
        <v>116</v>
      </c>
      <c r="G152" s="3"/>
      <c r="H152" s="145">
        <f t="shared" si="2"/>
        <v>0</v>
      </c>
    </row>
    <row r="153" spans="2:8" ht="71.25" x14ac:dyDescent="0.45">
      <c r="B153" s="143"/>
      <c r="C153" s="144" t="s">
        <v>496</v>
      </c>
      <c r="D153" s="144"/>
      <c r="E153" s="1">
        <v>8</v>
      </c>
      <c r="F153" s="1" t="s">
        <v>116</v>
      </c>
      <c r="G153" s="3"/>
      <c r="H153" s="145">
        <f t="shared" si="2"/>
        <v>0</v>
      </c>
    </row>
    <row r="154" spans="2:8" ht="71.25" x14ac:dyDescent="0.45">
      <c r="B154" s="143"/>
      <c r="C154" s="144" t="s">
        <v>497</v>
      </c>
      <c r="D154" s="144"/>
      <c r="E154" s="1">
        <v>1</v>
      </c>
      <c r="F154" s="1" t="s">
        <v>116</v>
      </c>
      <c r="G154" s="3"/>
      <c r="H154" s="145">
        <f t="shared" si="2"/>
        <v>0</v>
      </c>
    </row>
    <row r="155" spans="2:8" ht="71.25" x14ac:dyDescent="0.45">
      <c r="B155" s="143"/>
      <c r="C155" s="144" t="s">
        <v>498</v>
      </c>
      <c r="D155" s="144"/>
      <c r="E155" s="1">
        <v>1</v>
      </c>
      <c r="F155" s="1" t="s">
        <v>116</v>
      </c>
      <c r="G155" s="3"/>
      <c r="H155" s="145">
        <f t="shared" si="2"/>
        <v>0</v>
      </c>
    </row>
    <row r="156" spans="2:8" x14ac:dyDescent="0.45">
      <c r="B156" s="143"/>
      <c r="C156" s="144" t="s">
        <v>499</v>
      </c>
      <c r="D156" s="144"/>
      <c r="E156" s="1">
        <v>67</v>
      </c>
      <c r="F156" s="1" t="s">
        <v>116</v>
      </c>
      <c r="G156" s="3"/>
      <c r="H156" s="145">
        <f t="shared" si="2"/>
        <v>0</v>
      </c>
    </row>
    <row r="157" spans="2:8" x14ac:dyDescent="0.45">
      <c r="B157" s="143"/>
      <c r="C157" s="144" t="s">
        <v>500</v>
      </c>
      <c r="D157" s="144"/>
      <c r="E157" s="1">
        <v>21</v>
      </c>
      <c r="F157" s="1" t="s">
        <v>116</v>
      </c>
      <c r="G157" s="3"/>
      <c r="H157" s="145">
        <f t="shared" si="2"/>
        <v>0</v>
      </c>
    </row>
    <row r="158" spans="2:8" x14ac:dyDescent="0.45">
      <c r="B158" s="143"/>
      <c r="C158" s="144" t="s">
        <v>501</v>
      </c>
      <c r="D158" s="144"/>
      <c r="E158" s="1">
        <v>1</v>
      </c>
      <c r="F158" s="1" t="s">
        <v>393</v>
      </c>
      <c r="G158" s="3"/>
      <c r="H158" s="145">
        <f t="shared" si="2"/>
        <v>0</v>
      </c>
    </row>
    <row r="159" spans="2:8" x14ac:dyDescent="0.45">
      <c r="B159" s="143"/>
      <c r="C159" s="133" t="s">
        <v>502</v>
      </c>
      <c r="D159" s="144"/>
      <c r="E159" s="1"/>
      <c r="F159" s="1"/>
      <c r="G159" s="3"/>
      <c r="H159" s="145">
        <f t="shared" si="2"/>
        <v>0</v>
      </c>
    </row>
    <row r="160" spans="2:8" x14ac:dyDescent="0.45">
      <c r="B160" s="143"/>
      <c r="C160" s="144" t="s">
        <v>484</v>
      </c>
      <c r="D160" s="144"/>
      <c r="E160" s="1">
        <v>3</v>
      </c>
      <c r="F160" s="1" t="s">
        <v>116</v>
      </c>
      <c r="G160" s="3"/>
      <c r="H160" s="145">
        <f t="shared" si="2"/>
        <v>0</v>
      </c>
    </row>
    <row r="161" spans="2:8" x14ac:dyDescent="0.45">
      <c r="B161" s="143"/>
      <c r="C161" s="144" t="s">
        <v>478</v>
      </c>
      <c r="D161" s="144"/>
      <c r="E161" s="1">
        <v>8</v>
      </c>
      <c r="F161" s="1" t="s">
        <v>116</v>
      </c>
      <c r="G161" s="3"/>
      <c r="H161" s="145">
        <f t="shared" si="2"/>
        <v>0</v>
      </c>
    </row>
    <row r="162" spans="2:8" x14ac:dyDescent="0.45">
      <c r="B162" s="143"/>
      <c r="C162" s="144" t="s">
        <v>414</v>
      </c>
      <c r="D162" s="144"/>
      <c r="E162" s="1">
        <v>2</v>
      </c>
      <c r="F162" s="1" t="s">
        <v>116</v>
      </c>
      <c r="G162" s="3"/>
      <c r="H162" s="145">
        <f t="shared" si="2"/>
        <v>0</v>
      </c>
    </row>
    <row r="163" spans="2:8" x14ac:dyDescent="0.45">
      <c r="B163" s="143"/>
      <c r="C163" s="144" t="s">
        <v>423</v>
      </c>
      <c r="D163" s="144"/>
      <c r="E163" s="1">
        <v>1</v>
      </c>
      <c r="F163" s="1" t="s">
        <v>116</v>
      </c>
      <c r="G163" s="3"/>
      <c r="H163" s="145">
        <f t="shared" si="2"/>
        <v>0</v>
      </c>
    </row>
    <row r="164" spans="2:8" x14ac:dyDescent="0.45">
      <c r="B164" s="143"/>
      <c r="C164" s="144" t="s">
        <v>503</v>
      </c>
      <c r="D164" s="144"/>
      <c r="E164" s="1">
        <v>1</v>
      </c>
      <c r="F164" s="1" t="s">
        <v>116</v>
      </c>
      <c r="G164" s="3"/>
      <c r="H164" s="145">
        <f t="shared" si="2"/>
        <v>0</v>
      </c>
    </row>
    <row r="165" spans="2:8" x14ac:dyDescent="0.45">
      <c r="B165" s="143"/>
      <c r="C165" s="144" t="s">
        <v>504</v>
      </c>
      <c r="D165" s="144"/>
      <c r="E165" s="1">
        <v>1</v>
      </c>
      <c r="F165" s="1" t="s">
        <v>116</v>
      </c>
      <c r="G165" s="3"/>
      <c r="H165" s="145">
        <f t="shared" si="2"/>
        <v>0</v>
      </c>
    </row>
    <row r="166" spans="2:8" x14ac:dyDescent="0.45">
      <c r="B166" s="143"/>
      <c r="C166" s="144" t="s">
        <v>505</v>
      </c>
      <c r="D166" s="144"/>
      <c r="E166" s="1">
        <v>2</v>
      </c>
      <c r="F166" s="1" t="s">
        <v>116</v>
      </c>
      <c r="G166" s="3"/>
      <c r="H166" s="145">
        <f t="shared" si="2"/>
        <v>0</v>
      </c>
    </row>
    <row r="167" spans="2:8" ht="57" x14ac:dyDescent="0.45">
      <c r="B167" s="143"/>
      <c r="C167" s="144" t="s">
        <v>506</v>
      </c>
      <c r="D167" s="144"/>
      <c r="E167" s="1">
        <v>1</v>
      </c>
      <c r="F167" s="1" t="s">
        <v>116</v>
      </c>
      <c r="G167" s="3"/>
      <c r="H167" s="145">
        <f t="shared" si="2"/>
        <v>0</v>
      </c>
    </row>
    <row r="168" spans="2:8" ht="28.5" x14ac:dyDescent="0.45">
      <c r="B168" s="143"/>
      <c r="C168" s="144" t="s">
        <v>507</v>
      </c>
      <c r="D168" s="144"/>
      <c r="E168" s="1">
        <v>1</v>
      </c>
      <c r="F168" s="1" t="s">
        <v>116</v>
      </c>
      <c r="G168" s="3"/>
      <c r="H168" s="145">
        <f t="shared" si="2"/>
        <v>0</v>
      </c>
    </row>
    <row r="169" spans="2:8" ht="28.5" x14ac:dyDescent="0.45">
      <c r="B169" s="143"/>
      <c r="C169" s="144" t="s">
        <v>508</v>
      </c>
      <c r="D169" s="144"/>
      <c r="E169" s="1">
        <v>1</v>
      </c>
      <c r="F169" s="1" t="s">
        <v>116</v>
      </c>
      <c r="G169" s="3"/>
      <c r="H169" s="145">
        <f t="shared" si="2"/>
        <v>0</v>
      </c>
    </row>
    <row r="170" spans="2:8" ht="28.5" x14ac:dyDescent="0.45">
      <c r="B170" s="143"/>
      <c r="C170" s="144" t="s">
        <v>509</v>
      </c>
      <c r="D170" s="144"/>
      <c r="E170" s="1">
        <v>1</v>
      </c>
      <c r="F170" s="1" t="s">
        <v>116</v>
      </c>
      <c r="G170" s="3"/>
      <c r="H170" s="145">
        <f t="shared" si="2"/>
        <v>0</v>
      </c>
    </row>
    <row r="171" spans="2:8" ht="28.5" x14ac:dyDescent="0.45">
      <c r="B171" s="143"/>
      <c r="C171" s="144" t="s">
        <v>510</v>
      </c>
      <c r="D171" s="144"/>
      <c r="E171" s="1">
        <v>1</v>
      </c>
      <c r="F171" s="1" t="s">
        <v>116</v>
      </c>
      <c r="G171" s="3"/>
      <c r="H171" s="145">
        <f t="shared" si="2"/>
        <v>0</v>
      </c>
    </row>
    <row r="172" spans="2:8" x14ac:dyDescent="0.45">
      <c r="B172" s="143"/>
      <c r="C172" s="144" t="s">
        <v>511</v>
      </c>
      <c r="D172" s="144"/>
      <c r="E172" s="1">
        <v>1</v>
      </c>
      <c r="F172" s="1" t="s">
        <v>116</v>
      </c>
      <c r="G172" s="3"/>
      <c r="H172" s="145">
        <f t="shared" si="2"/>
        <v>0</v>
      </c>
    </row>
    <row r="173" spans="2:8" x14ac:dyDescent="0.45">
      <c r="B173" s="143"/>
      <c r="C173" s="144" t="s">
        <v>512</v>
      </c>
      <c r="D173" s="144"/>
      <c r="E173" s="1">
        <v>1</v>
      </c>
      <c r="F173" s="1" t="s">
        <v>116</v>
      </c>
      <c r="G173" s="3"/>
      <c r="H173" s="145">
        <f t="shared" si="2"/>
        <v>0</v>
      </c>
    </row>
    <row r="174" spans="2:8" x14ac:dyDescent="0.45">
      <c r="B174" s="143"/>
      <c r="C174" s="144" t="s">
        <v>416</v>
      </c>
      <c r="D174" s="144"/>
      <c r="E174" s="1">
        <v>7</v>
      </c>
      <c r="F174" s="1" t="s">
        <v>116</v>
      </c>
      <c r="G174" s="3"/>
      <c r="H174" s="145">
        <f t="shared" si="2"/>
        <v>0</v>
      </c>
    </row>
    <row r="175" spans="2:8" x14ac:dyDescent="0.45">
      <c r="B175" s="143"/>
      <c r="C175" s="144" t="s">
        <v>417</v>
      </c>
      <c r="D175" s="144"/>
      <c r="E175" s="1">
        <v>4</v>
      </c>
      <c r="F175" s="1" t="s">
        <v>116</v>
      </c>
      <c r="G175" s="3"/>
      <c r="H175" s="145">
        <f t="shared" si="2"/>
        <v>0</v>
      </c>
    </row>
    <row r="176" spans="2:8" x14ac:dyDescent="0.45">
      <c r="B176" s="143"/>
      <c r="C176" s="133" t="s">
        <v>513</v>
      </c>
      <c r="D176" s="144"/>
      <c r="E176" s="1"/>
      <c r="F176" s="1"/>
      <c r="G176" s="3"/>
      <c r="H176" s="145">
        <f t="shared" si="2"/>
        <v>0</v>
      </c>
    </row>
    <row r="177" spans="2:8" x14ac:dyDescent="0.45">
      <c r="B177" s="143"/>
      <c r="C177" s="144" t="s">
        <v>484</v>
      </c>
      <c r="D177" s="144"/>
      <c r="E177" s="1">
        <v>1</v>
      </c>
      <c r="F177" s="1" t="s">
        <v>116</v>
      </c>
      <c r="G177" s="3"/>
      <c r="H177" s="145">
        <f t="shared" si="2"/>
        <v>0</v>
      </c>
    </row>
    <row r="178" spans="2:8" x14ac:dyDescent="0.45">
      <c r="B178" s="143"/>
      <c r="C178" s="144" t="s">
        <v>485</v>
      </c>
      <c r="D178" s="144"/>
      <c r="E178" s="1">
        <v>1</v>
      </c>
      <c r="F178" s="1" t="s">
        <v>116</v>
      </c>
      <c r="G178" s="3"/>
      <c r="H178" s="145">
        <f t="shared" si="2"/>
        <v>0</v>
      </c>
    </row>
    <row r="179" spans="2:8" x14ac:dyDescent="0.45">
      <c r="B179" s="143"/>
      <c r="C179" s="144" t="s">
        <v>486</v>
      </c>
      <c r="D179" s="144"/>
      <c r="E179" s="1">
        <v>2</v>
      </c>
      <c r="F179" s="1" t="s">
        <v>116</v>
      </c>
      <c r="G179" s="3"/>
      <c r="H179" s="145">
        <f t="shared" si="2"/>
        <v>0</v>
      </c>
    </row>
    <row r="180" spans="2:8" x14ac:dyDescent="0.45">
      <c r="B180" s="143"/>
      <c r="C180" s="144" t="s">
        <v>479</v>
      </c>
      <c r="D180" s="144"/>
      <c r="E180" s="1">
        <v>4</v>
      </c>
      <c r="F180" s="1" t="s">
        <v>116</v>
      </c>
      <c r="G180" s="3"/>
      <c r="H180" s="145">
        <f t="shared" si="2"/>
        <v>0</v>
      </c>
    </row>
    <row r="181" spans="2:8" x14ac:dyDescent="0.45">
      <c r="B181" s="143"/>
      <c r="C181" s="144" t="s">
        <v>480</v>
      </c>
      <c r="D181" s="144"/>
      <c r="E181" s="1">
        <v>3</v>
      </c>
      <c r="F181" s="1" t="s">
        <v>116</v>
      </c>
      <c r="G181" s="3"/>
      <c r="H181" s="145">
        <f t="shared" si="2"/>
        <v>0</v>
      </c>
    </row>
    <row r="182" spans="2:8" x14ac:dyDescent="0.45">
      <c r="B182" s="143"/>
      <c r="C182" s="144" t="s">
        <v>414</v>
      </c>
      <c r="D182" s="144"/>
      <c r="E182" s="1">
        <v>1</v>
      </c>
      <c r="F182" s="1" t="s">
        <v>116</v>
      </c>
      <c r="G182" s="3"/>
      <c r="H182" s="145">
        <f t="shared" si="2"/>
        <v>0</v>
      </c>
    </row>
    <row r="183" spans="2:8" x14ac:dyDescent="0.45">
      <c r="B183" s="143"/>
      <c r="C183" s="144" t="s">
        <v>423</v>
      </c>
      <c r="D183" s="144"/>
      <c r="E183" s="1">
        <v>1</v>
      </c>
      <c r="F183" s="1" t="s">
        <v>116</v>
      </c>
      <c r="G183" s="3"/>
      <c r="H183" s="145">
        <f t="shared" si="2"/>
        <v>0</v>
      </c>
    </row>
    <row r="184" spans="2:8" x14ac:dyDescent="0.45">
      <c r="B184" s="143"/>
      <c r="C184" s="144" t="s">
        <v>514</v>
      </c>
      <c r="D184" s="144"/>
      <c r="E184" s="1">
        <v>1</v>
      </c>
      <c r="F184" s="1" t="s">
        <v>116</v>
      </c>
      <c r="G184" s="3"/>
      <c r="H184" s="145">
        <f t="shared" si="2"/>
        <v>0</v>
      </c>
    </row>
    <row r="185" spans="2:8" x14ac:dyDescent="0.45">
      <c r="B185" s="143"/>
      <c r="C185" s="144" t="s">
        <v>515</v>
      </c>
      <c r="D185" s="144"/>
      <c r="E185" s="1">
        <v>1</v>
      </c>
      <c r="F185" s="1" t="s">
        <v>116</v>
      </c>
      <c r="G185" s="3"/>
      <c r="H185" s="145">
        <f t="shared" si="2"/>
        <v>0</v>
      </c>
    </row>
    <row r="186" spans="2:8" x14ac:dyDescent="0.45">
      <c r="B186" s="143"/>
      <c r="C186" s="144" t="s">
        <v>426</v>
      </c>
      <c r="D186" s="144"/>
      <c r="E186" s="1">
        <v>1</v>
      </c>
      <c r="F186" s="1" t="s">
        <v>116</v>
      </c>
      <c r="G186" s="3"/>
      <c r="H186" s="145">
        <f t="shared" si="2"/>
        <v>0</v>
      </c>
    </row>
    <row r="187" spans="2:8" x14ac:dyDescent="0.45">
      <c r="B187" s="143"/>
      <c r="C187" s="144" t="s">
        <v>488</v>
      </c>
      <c r="D187" s="144"/>
      <c r="E187" s="1">
        <v>1</v>
      </c>
      <c r="F187" s="1" t="s">
        <v>116</v>
      </c>
      <c r="G187" s="3"/>
      <c r="H187" s="145">
        <f t="shared" si="2"/>
        <v>0</v>
      </c>
    </row>
    <row r="188" spans="2:8" x14ac:dyDescent="0.45">
      <c r="B188" s="143"/>
      <c r="C188" s="144" t="s">
        <v>427</v>
      </c>
      <c r="D188" s="144"/>
      <c r="E188" s="1">
        <v>1</v>
      </c>
      <c r="F188" s="1" t="s">
        <v>116</v>
      </c>
      <c r="G188" s="3"/>
      <c r="H188" s="145">
        <f t="shared" si="2"/>
        <v>0</v>
      </c>
    </row>
    <row r="189" spans="2:8" x14ac:dyDescent="0.45">
      <c r="B189" s="143"/>
      <c r="C189" s="144" t="s">
        <v>516</v>
      </c>
      <c r="D189" s="144"/>
      <c r="E189" s="1">
        <v>1</v>
      </c>
      <c r="F189" s="1" t="s">
        <v>116</v>
      </c>
      <c r="G189" s="3"/>
      <c r="H189" s="145">
        <f t="shared" si="2"/>
        <v>0</v>
      </c>
    </row>
    <row r="190" spans="2:8" x14ac:dyDescent="0.45">
      <c r="B190" s="143"/>
      <c r="C190" s="144" t="s">
        <v>517</v>
      </c>
      <c r="D190" s="144"/>
      <c r="E190" s="1">
        <v>1</v>
      </c>
      <c r="F190" s="1" t="s">
        <v>116</v>
      </c>
      <c r="G190" s="3"/>
      <c r="H190" s="145">
        <f t="shared" si="2"/>
        <v>0</v>
      </c>
    </row>
    <row r="191" spans="2:8" ht="28.5" x14ac:dyDescent="0.45">
      <c r="B191" s="143"/>
      <c r="C191" s="144" t="s">
        <v>518</v>
      </c>
      <c r="D191" s="144"/>
      <c r="E191" s="1">
        <v>1</v>
      </c>
      <c r="F191" s="1" t="s">
        <v>116</v>
      </c>
      <c r="G191" s="3"/>
      <c r="H191" s="145">
        <f t="shared" si="2"/>
        <v>0</v>
      </c>
    </row>
    <row r="192" spans="2:8" ht="28.5" x14ac:dyDescent="0.45">
      <c r="B192" s="143"/>
      <c r="C192" s="144" t="s">
        <v>519</v>
      </c>
      <c r="D192" s="144"/>
      <c r="E192" s="1">
        <v>1</v>
      </c>
      <c r="F192" s="1" t="s">
        <v>116</v>
      </c>
      <c r="G192" s="3"/>
      <c r="H192" s="145">
        <f t="shared" si="2"/>
        <v>0</v>
      </c>
    </row>
    <row r="193" spans="1:8" ht="28.5" x14ac:dyDescent="0.45">
      <c r="B193" s="143"/>
      <c r="C193" s="144" t="s">
        <v>520</v>
      </c>
      <c r="D193" s="144"/>
      <c r="E193" s="1">
        <v>1</v>
      </c>
      <c r="F193" s="1" t="s">
        <v>116</v>
      </c>
      <c r="G193" s="3"/>
      <c r="H193" s="145">
        <f t="shared" si="2"/>
        <v>0</v>
      </c>
    </row>
    <row r="194" spans="1:8" x14ac:dyDescent="0.45">
      <c r="B194" s="143"/>
      <c r="C194" s="144" t="s">
        <v>521</v>
      </c>
      <c r="D194" s="144"/>
      <c r="E194" s="1">
        <v>1</v>
      </c>
      <c r="F194" s="1" t="s">
        <v>116</v>
      </c>
      <c r="G194" s="3"/>
      <c r="H194" s="145">
        <f t="shared" si="2"/>
        <v>0</v>
      </c>
    </row>
    <row r="195" spans="1:8" x14ac:dyDescent="0.45">
      <c r="B195" s="143"/>
      <c r="C195" s="144" t="s">
        <v>522</v>
      </c>
      <c r="D195" s="144"/>
      <c r="E195" s="1">
        <v>1</v>
      </c>
      <c r="F195" s="1" t="s">
        <v>116</v>
      </c>
      <c r="G195" s="3"/>
      <c r="H195" s="145">
        <f t="shared" si="2"/>
        <v>0</v>
      </c>
    </row>
    <row r="196" spans="1:8" x14ac:dyDescent="0.45">
      <c r="B196" s="143"/>
      <c r="C196" s="144" t="s">
        <v>416</v>
      </c>
      <c r="D196" s="144"/>
      <c r="E196" s="1">
        <v>4</v>
      </c>
      <c r="F196" s="1" t="s">
        <v>116</v>
      </c>
      <c r="G196" s="3"/>
      <c r="H196" s="145">
        <f t="shared" si="2"/>
        <v>0</v>
      </c>
    </row>
    <row r="197" spans="1:8" x14ac:dyDescent="0.45">
      <c r="B197" s="143"/>
      <c r="C197" s="144" t="s">
        <v>417</v>
      </c>
      <c r="D197" s="144"/>
      <c r="E197" s="1">
        <v>5</v>
      </c>
      <c r="F197" s="1" t="s">
        <v>116</v>
      </c>
      <c r="G197" s="3"/>
      <c r="H197" s="145">
        <f t="shared" si="2"/>
        <v>0</v>
      </c>
    </row>
    <row r="198" spans="1:8" ht="42.75" x14ac:dyDescent="0.45">
      <c r="B198" s="143"/>
      <c r="C198" s="144" t="s">
        <v>523</v>
      </c>
      <c r="D198" s="144"/>
      <c r="E198" s="1">
        <v>1</v>
      </c>
      <c r="F198" s="1" t="s">
        <v>116</v>
      </c>
      <c r="G198" s="3"/>
      <c r="H198" s="145">
        <f t="shared" si="2"/>
        <v>0</v>
      </c>
    </row>
    <row r="199" spans="1:8" ht="42.75" x14ac:dyDescent="0.45">
      <c r="B199" s="143"/>
      <c r="C199" s="144" t="s">
        <v>524</v>
      </c>
      <c r="D199" s="144"/>
      <c r="E199" s="1">
        <v>1</v>
      </c>
      <c r="F199" s="1" t="s">
        <v>116</v>
      </c>
      <c r="G199" s="3"/>
      <c r="H199" s="145">
        <f t="shared" si="2"/>
        <v>0</v>
      </c>
    </row>
    <row r="200" spans="1:8" x14ac:dyDescent="0.45">
      <c r="B200" s="143" t="s">
        <v>525</v>
      </c>
      <c r="C200" s="144" t="s">
        <v>435</v>
      </c>
      <c r="D200" s="144"/>
      <c r="E200" s="1"/>
      <c r="F200" s="1"/>
      <c r="G200" s="3"/>
      <c r="H200" s="145">
        <f t="shared" si="2"/>
        <v>0</v>
      </c>
    </row>
    <row r="201" spans="1:8" x14ac:dyDescent="0.45">
      <c r="B201" s="143"/>
      <c r="C201" s="144" t="s">
        <v>435</v>
      </c>
      <c r="D201" s="144"/>
      <c r="E201" s="1">
        <v>1</v>
      </c>
      <c r="F201" s="1" t="s">
        <v>393</v>
      </c>
      <c r="G201" s="3"/>
      <c r="H201" s="145">
        <f t="shared" si="2"/>
        <v>0</v>
      </c>
    </row>
    <row r="202" spans="1:8" x14ac:dyDescent="0.45">
      <c r="B202" s="143" t="s">
        <v>526</v>
      </c>
      <c r="C202" s="144" t="s">
        <v>437</v>
      </c>
      <c r="D202" s="144"/>
      <c r="E202" s="1"/>
      <c r="F202" s="1"/>
      <c r="G202" s="3"/>
      <c r="H202" s="145">
        <f t="shared" si="2"/>
        <v>0</v>
      </c>
    </row>
    <row r="203" spans="1:8" x14ac:dyDescent="0.45">
      <c r="B203" s="143"/>
      <c r="C203" s="144" t="s">
        <v>437</v>
      </c>
      <c r="D203" s="144"/>
      <c r="E203" s="1">
        <v>1</v>
      </c>
      <c r="F203" s="1" t="s">
        <v>393</v>
      </c>
      <c r="G203" s="3"/>
      <c r="H203" s="145">
        <f t="shared" ref="H203" si="3">E203*G203</f>
        <v>0</v>
      </c>
    </row>
    <row r="204" spans="1:8" x14ac:dyDescent="0.45">
      <c r="B204" s="143"/>
      <c r="C204" s="144"/>
      <c r="D204" s="144"/>
      <c r="E204" s="1"/>
      <c r="F204" s="1"/>
      <c r="G204" s="1"/>
      <c r="H204" s="145"/>
    </row>
    <row r="205" spans="1:8" x14ac:dyDescent="0.45">
      <c r="B205" s="147"/>
      <c r="C205" s="148" t="s">
        <v>527</v>
      </c>
      <c r="D205" s="148"/>
      <c r="E205" s="149"/>
      <c r="F205" s="150"/>
      <c r="G205" s="2"/>
      <c r="H205" s="151">
        <f>SUM(H93:H204)</f>
        <v>0</v>
      </c>
    </row>
    <row r="206" spans="1:8" x14ac:dyDescent="0.45">
      <c r="B206" s="143"/>
      <c r="C206" s="133"/>
      <c r="D206" s="133"/>
      <c r="E206" s="1"/>
      <c r="F206" s="1"/>
      <c r="G206" s="1"/>
      <c r="H206" s="145"/>
    </row>
    <row r="207" spans="1:8" s="142" customFormat="1" ht="21.5" customHeight="1" x14ac:dyDescent="0.5">
      <c r="A207" s="137"/>
      <c r="B207" s="138" t="s">
        <v>528</v>
      </c>
      <c r="C207" s="139" t="s">
        <v>529</v>
      </c>
      <c r="D207" s="133"/>
      <c r="E207" s="140"/>
      <c r="F207" s="140"/>
      <c r="G207" s="28"/>
      <c r="H207" s="141"/>
    </row>
    <row r="208" spans="1:8" x14ac:dyDescent="0.45">
      <c r="B208" s="143" t="s">
        <v>530</v>
      </c>
      <c r="C208" s="144" t="s">
        <v>531</v>
      </c>
      <c r="D208" s="144"/>
      <c r="E208" s="1"/>
      <c r="F208" s="1"/>
      <c r="G208" s="3"/>
      <c r="H208" s="145"/>
    </row>
    <row r="209" spans="2:8" x14ac:dyDescent="0.45">
      <c r="B209" s="143"/>
      <c r="C209" s="144" t="s">
        <v>532</v>
      </c>
      <c r="D209" s="144"/>
      <c r="E209" s="1">
        <v>10</v>
      </c>
      <c r="F209" s="1" t="s">
        <v>116</v>
      </c>
      <c r="G209" s="3"/>
      <c r="H209" s="145">
        <f t="shared" ref="H209:H223" si="4">E209*G209</f>
        <v>0</v>
      </c>
    </row>
    <row r="210" spans="2:8" x14ac:dyDescent="0.45">
      <c r="B210" s="143"/>
      <c r="C210" s="144" t="s">
        <v>533</v>
      </c>
      <c r="D210" s="144"/>
      <c r="E210" s="1">
        <v>4</v>
      </c>
      <c r="F210" s="1" t="s">
        <v>116</v>
      </c>
      <c r="G210" s="3"/>
      <c r="H210" s="145">
        <f t="shared" si="4"/>
        <v>0</v>
      </c>
    </row>
    <row r="211" spans="2:8" x14ac:dyDescent="0.45">
      <c r="B211" s="143"/>
      <c r="C211" s="144" t="s">
        <v>534</v>
      </c>
      <c r="D211" s="144"/>
      <c r="E211" s="1">
        <v>2</v>
      </c>
      <c r="F211" s="1" t="s">
        <v>116</v>
      </c>
      <c r="G211" s="3"/>
      <c r="H211" s="145">
        <f t="shared" si="4"/>
        <v>0</v>
      </c>
    </row>
    <row r="212" spans="2:8" ht="28.5" x14ac:dyDescent="0.45">
      <c r="B212" s="143"/>
      <c r="C212" s="144" t="s">
        <v>535</v>
      </c>
      <c r="D212" s="144"/>
      <c r="E212" s="1">
        <v>4</v>
      </c>
      <c r="F212" s="1" t="s">
        <v>116</v>
      </c>
      <c r="G212" s="3"/>
      <c r="H212" s="145">
        <f t="shared" si="4"/>
        <v>0</v>
      </c>
    </row>
    <row r="213" spans="2:8" ht="28.5" x14ac:dyDescent="0.45">
      <c r="B213" s="143"/>
      <c r="C213" s="144" t="s">
        <v>536</v>
      </c>
      <c r="D213" s="144"/>
      <c r="E213" s="1">
        <v>4</v>
      </c>
      <c r="F213" s="1" t="s">
        <v>116</v>
      </c>
      <c r="G213" s="3"/>
      <c r="H213" s="145">
        <f t="shared" si="4"/>
        <v>0</v>
      </c>
    </row>
    <row r="214" spans="2:8" ht="57" x14ac:dyDescent="0.45">
      <c r="B214" s="143"/>
      <c r="C214" s="144" t="s">
        <v>537</v>
      </c>
      <c r="D214" s="144"/>
      <c r="E214" s="1">
        <v>31</v>
      </c>
      <c r="F214" s="1" t="s">
        <v>116</v>
      </c>
      <c r="G214" s="3"/>
      <c r="H214" s="145">
        <f t="shared" si="4"/>
        <v>0</v>
      </c>
    </row>
    <row r="215" spans="2:8" x14ac:dyDescent="0.45">
      <c r="B215" s="143"/>
      <c r="C215" s="144" t="s">
        <v>538</v>
      </c>
      <c r="D215" s="144"/>
      <c r="E215" s="1">
        <v>4</v>
      </c>
      <c r="F215" s="1" t="s">
        <v>116</v>
      </c>
      <c r="G215" s="3"/>
      <c r="H215" s="145">
        <f t="shared" si="4"/>
        <v>0</v>
      </c>
    </row>
    <row r="216" spans="2:8" ht="28.5" x14ac:dyDescent="0.45">
      <c r="B216" s="143"/>
      <c r="C216" s="144" t="s">
        <v>539</v>
      </c>
      <c r="D216" s="144"/>
      <c r="E216" s="1">
        <v>2</v>
      </c>
      <c r="F216" s="1" t="s">
        <v>116</v>
      </c>
      <c r="G216" s="3"/>
      <c r="H216" s="145">
        <f t="shared" si="4"/>
        <v>0</v>
      </c>
    </row>
    <row r="217" spans="2:8" ht="28.5" x14ac:dyDescent="0.45">
      <c r="B217" s="143"/>
      <c r="C217" s="144" t="s">
        <v>540</v>
      </c>
      <c r="D217" s="144"/>
      <c r="E217" s="1">
        <v>16</v>
      </c>
      <c r="F217" s="1" t="s">
        <v>116</v>
      </c>
      <c r="G217" s="3"/>
      <c r="H217" s="145">
        <f t="shared" si="4"/>
        <v>0</v>
      </c>
    </row>
    <row r="218" spans="2:8" ht="28.5" x14ac:dyDescent="0.45">
      <c r="B218" s="143"/>
      <c r="C218" s="144" t="s">
        <v>541</v>
      </c>
      <c r="D218" s="144"/>
      <c r="E218" s="1">
        <v>13</v>
      </c>
      <c r="F218" s="1" t="s">
        <v>116</v>
      </c>
      <c r="G218" s="3"/>
      <c r="H218" s="145">
        <f t="shared" si="4"/>
        <v>0</v>
      </c>
    </row>
    <row r="219" spans="2:8" ht="28.5" x14ac:dyDescent="0.45">
      <c r="B219" s="143"/>
      <c r="C219" s="144" t="s">
        <v>542</v>
      </c>
      <c r="D219" s="144"/>
      <c r="E219" s="1">
        <v>1</v>
      </c>
      <c r="F219" s="1" t="s">
        <v>116</v>
      </c>
      <c r="G219" s="3"/>
      <c r="H219" s="145">
        <f t="shared" si="4"/>
        <v>0</v>
      </c>
    </row>
    <row r="220" spans="2:8" ht="42.75" x14ac:dyDescent="0.45">
      <c r="B220" s="143"/>
      <c r="C220" s="144" t="s">
        <v>543</v>
      </c>
      <c r="D220" s="144"/>
      <c r="E220" s="1">
        <v>1</v>
      </c>
      <c r="F220" s="1" t="s">
        <v>116</v>
      </c>
      <c r="G220" s="3"/>
      <c r="H220" s="145">
        <f t="shared" si="4"/>
        <v>0</v>
      </c>
    </row>
    <row r="221" spans="2:8" ht="28.5" x14ac:dyDescent="0.45">
      <c r="B221" s="143"/>
      <c r="C221" s="144" t="s">
        <v>544</v>
      </c>
      <c r="D221" s="144"/>
      <c r="E221" s="1">
        <v>5</v>
      </c>
      <c r="F221" s="1" t="s">
        <v>116</v>
      </c>
      <c r="G221" s="3"/>
      <c r="H221" s="145">
        <f t="shared" si="4"/>
        <v>0</v>
      </c>
    </row>
    <row r="222" spans="2:8" x14ac:dyDescent="0.45">
      <c r="B222" s="143"/>
      <c r="C222" s="144" t="s">
        <v>545</v>
      </c>
      <c r="D222" s="144"/>
      <c r="E222" s="1">
        <v>1</v>
      </c>
      <c r="F222" s="1" t="s">
        <v>116</v>
      </c>
      <c r="G222" s="3"/>
      <c r="H222" s="145">
        <f t="shared" si="4"/>
        <v>0</v>
      </c>
    </row>
    <row r="223" spans="2:8" x14ac:dyDescent="0.45">
      <c r="B223" s="143"/>
      <c r="C223" s="144" t="s">
        <v>546</v>
      </c>
      <c r="D223" s="144"/>
      <c r="E223" s="1">
        <v>2</v>
      </c>
      <c r="F223" s="1" t="s">
        <v>116</v>
      </c>
      <c r="G223" s="3"/>
      <c r="H223" s="145">
        <f t="shared" si="4"/>
        <v>0</v>
      </c>
    </row>
    <row r="224" spans="2:8" x14ac:dyDescent="0.45">
      <c r="B224" s="143"/>
      <c r="C224" s="144"/>
      <c r="D224" s="144"/>
      <c r="E224" s="1"/>
      <c r="F224" s="1"/>
      <c r="G224" s="1"/>
      <c r="H224" s="145"/>
    </row>
    <row r="225" spans="1:8" x14ac:dyDescent="0.45">
      <c r="B225" s="147"/>
      <c r="C225" s="148" t="s">
        <v>547</v>
      </c>
      <c r="D225" s="148"/>
      <c r="E225" s="149"/>
      <c r="F225" s="150"/>
      <c r="G225" s="2"/>
      <c r="H225" s="151">
        <f>SUM(H209:H224)</f>
        <v>0</v>
      </c>
    </row>
    <row r="226" spans="1:8" x14ac:dyDescent="0.45">
      <c r="B226" s="143"/>
      <c r="C226" s="133"/>
      <c r="D226" s="133"/>
      <c r="E226" s="1"/>
      <c r="F226" s="1"/>
      <c r="G226" s="1"/>
      <c r="H226" s="145"/>
    </row>
    <row r="227" spans="1:8" s="142" customFormat="1" ht="21.5" customHeight="1" x14ac:dyDescent="0.5">
      <c r="A227" s="137"/>
      <c r="B227" s="138" t="s">
        <v>548</v>
      </c>
      <c r="C227" s="139" t="s">
        <v>549</v>
      </c>
      <c r="D227" s="133"/>
      <c r="E227" s="140"/>
      <c r="F227" s="140"/>
      <c r="G227" s="28"/>
      <c r="H227" s="141"/>
    </row>
    <row r="228" spans="1:8" x14ac:dyDescent="0.45">
      <c r="B228" s="143" t="s">
        <v>550</v>
      </c>
      <c r="C228" s="144" t="s">
        <v>398</v>
      </c>
      <c r="D228" s="144"/>
      <c r="E228" s="1"/>
      <c r="F228" s="1"/>
      <c r="G228" s="3"/>
      <c r="H228" s="145"/>
    </row>
    <row r="229" spans="1:8" x14ac:dyDescent="0.45">
      <c r="B229" s="143"/>
      <c r="C229" s="144" t="s">
        <v>551</v>
      </c>
      <c r="D229" s="144"/>
      <c r="E229" s="1">
        <v>5</v>
      </c>
      <c r="F229" s="1" t="s">
        <v>360</v>
      </c>
      <c r="G229" s="3"/>
      <c r="H229" s="145">
        <f t="shared" ref="H229:H284" si="5">E229*G229</f>
        <v>0</v>
      </c>
    </row>
    <row r="230" spans="1:8" x14ac:dyDescent="0.45">
      <c r="B230" s="143"/>
      <c r="C230" s="144" t="s">
        <v>552</v>
      </c>
      <c r="D230" s="144"/>
      <c r="E230" s="1">
        <v>5</v>
      </c>
      <c r="F230" s="1" t="s">
        <v>360</v>
      </c>
      <c r="G230" s="3"/>
      <c r="H230" s="145">
        <f t="shared" si="5"/>
        <v>0</v>
      </c>
    </row>
    <row r="231" spans="1:8" x14ac:dyDescent="0.45">
      <c r="B231" s="143"/>
      <c r="C231" s="144" t="s">
        <v>553</v>
      </c>
      <c r="D231" s="144"/>
      <c r="E231" s="1">
        <v>5</v>
      </c>
      <c r="F231" s="1" t="s">
        <v>360</v>
      </c>
      <c r="G231" s="3"/>
      <c r="H231" s="145">
        <f t="shared" si="5"/>
        <v>0</v>
      </c>
    </row>
    <row r="232" spans="1:8" x14ac:dyDescent="0.45">
      <c r="B232" s="143"/>
      <c r="C232" s="144" t="s">
        <v>554</v>
      </c>
      <c r="D232" s="144"/>
      <c r="E232" s="1">
        <v>5</v>
      </c>
      <c r="F232" s="1" t="s">
        <v>360</v>
      </c>
      <c r="G232" s="3"/>
      <c r="H232" s="145">
        <f t="shared" si="5"/>
        <v>0</v>
      </c>
    </row>
    <row r="233" spans="1:8" x14ac:dyDescent="0.45">
      <c r="B233" s="143"/>
      <c r="C233" s="144" t="s">
        <v>555</v>
      </c>
      <c r="D233" s="144"/>
      <c r="E233" s="1">
        <v>479</v>
      </c>
      <c r="F233" s="1" t="s">
        <v>360</v>
      </c>
      <c r="G233" s="3"/>
      <c r="H233" s="145">
        <f t="shared" si="5"/>
        <v>0</v>
      </c>
    </row>
    <row r="234" spans="1:8" x14ac:dyDescent="0.45">
      <c r="B234" s="143"/>
      <c r="C234" s="144" t="s">
        <v>556</v>
      </c>
      <c r="D234" s="144"/>
      <c r="E234" s="1">
        <v>10</v>
      </c>
      <c r="F234" s="1" t="s">
        <v>360</v>
      </c>
      <c r="G234" s="3"/>
      <c r="H234" s="145">
        <f t="shared" si="5"/>
        <v>0</v>
      </c>
    </row>
    <row r="235" spans="1:8" x14ac:dyDescent="0.45">
      <c r="B235" s="143"/>
      <c r="C235" s="144" t="s">
        <v>557</v>
      </c>
      <c r="D235" s="144"/>
      <c r="E235" s="1">
        <v>27</v>
      </c>
      <c r="F235" s="1" t="s">
        <v>360</v>
      </c>
      <c r="G235" s="3"/>
      <c r="H235" s="145">
        <f t="shared" si="5"/>
        <v>0</v>
      </c>
    </row>
    <row r="236" spans="1:8" x14ac:dyDescent="0.45">
      <c r="B236" s="143"/>
      <c r="C236" s="144" t="s">
        <v>558</v>
      </c>
      <c r="D236" s="144"/>
      <c r="E236" s="1">
        <v>114</v>
      </c>
      <c r="F236" s="1" t="s">
        <v>360</v>
      </c>
      <c r="G236" s="3"/>
      <c r="H236" s="145">
        <f t="shared" si="5"/>
        <v>0</v>
      </c>
    </row>
    <row r="237" spans="1:8" x14ac:dyDescent="0.45">
      <c r="B237" s="143"/>
      <c r="C237" s="144" t="s">
        <v>559</v>
      </c>
      <c r="D237" s="144"/>
      <c r="E237" s="1">
        <v>38</v>
      </c>
      <c r="F237" s="1" t="s">
        <v>360</v>
      </c>
      <c r="G237" s="3"/>
      <c r="H237" s="145">
        <f t="shared" si="5"/>
        <v>0</v>
      </c>
    </row>
    <row r="238" spans="1:8" x14ac:dyDescent="0.45">
      <c r="B238" s="143"/>
      <c r="C238" s="144" t="s">
        <v>560</v>
      </c>
      <c r="D238" s="144"/>
      <c r="E238" s="1">
        <v>16</v>
      </c>
      <c r="F238" s="1" t="s">
        <v>360</v>
      </c>
      <c r="G238" s="3"/>
      <c r="H238" s="145">
        <f t="shared" si="5"/>
        <v>0</v>
      </c>
    </row>
    <row r="239" spans="1:8" x14ac:dyDescent="0.45">
      <c r="B239" s="143"/>
      <c r="C239" s="144" t="s">
        <v>561</v>
      </c>
      <c r="D239" s="144"/>
      <c r="E239" s="1">
        <v>65</v>
      </c>
      <c r="F239" s="1" t="s">
        <v>360</v>
      </c>
      <c r="G239" s="3"/>
      <c r="H239" s="145">
        <f t="shared" si="5"/>
        <v>0</v>
      </c>
    </row>
    <row r="240" spans="1:8" x14ac:dyDescent="0.45">
      <c r="B240" s="143"/>
      <c r="C240" s="144" t="s">
        <v>562</v>
      </c>
      <c r="D240" s="144"/>
      <c r="E240" s="1">
        <v>52</v>
      </c>
      <c r="F240" s="1" t="s">
        <v>116</v>
      </c>
      <c r="G240" s="3"/>
      <c r="H240" s="145">
        <f t="shared" si="5"/>
        <v>0</v>
      </c>
    </row>
    <row r="241" spans="2:8" x14ac:dyDescent="0.45">
      <c r="B241" s="143" t="s">
        <v>563</v>
      </c>
      <c r="C241" s="144" t="s">
        <v>564</v>
      </c>
      <c r="D241" s="144"/>
      <c r="E241" s="1"/>
      <c r="F241" s="1"/>
      <c r="G241" s="3"/>
      <c r="H241" s="145">
        <f t="shared" si="5"/>
        <v>0</v>
      </c>
    </row>
    <row r="242" spans="2:8" x14ac:dyDescent="0.45">
      <c r="B242" s="143"/>
      <c r="C242" s="144" t="s">
        <v>565</v>
      </c>
      <c r="D242" s="144"/>
      <c r="E242" s="1">
        <v>23</v>
      </c>
      <c r="F242" s="1" t="s">
        <v>116</v>
      </c>
      <c r="G242" s="3"/>
      <c r="H242" s="145">
        <f t="shared" si="5"/>
        <v>0</v>
      </c>
    </row>
    <row r="243" spans="2:8" x14ac:dyDescent="0.45">
      <c r="B243" s="143"/>
      <c r="C243" s="144" t="s">
        <v>566</v>
      </c>
      <c r="D243" s="144"/>
      <c r="E243" s="1">
        <v>2</v>
      </c>
      <c r="F243" s="1" t="s">
        <v>116</v>
      </c>
      <c r="G243" s="3"/>
      <c r="H243" s="145">
        <f t="shared" si="5"/>
        <v>0</v>
      </c>
    </row>
    <row r="244" spans="2:8" x14ac:dyDescent="0.45">
      <c r="B244" s="143"/>
      <c r="C244" s="144" t="s">
        <v>567</v>
      </c>
      <c r="D244" s="144"/>
      <c r="E244" s="1">
        <v>2</v>
      </c>
      <c r="F244" s="1" t="s">
        <v>116</v>
      </c>
      <c r="G244" s="3"/>
      <c r="H244" s="145">
        <f t="shared" si="5"/>
        <v>0</v>
      </c>
    </row>
    <row r="245" spans="2:8" x14ac:dyDescent="0.45">
      <c r="B245" s="143" t="s">
        <v>568</v>
      </c>
      <c r="C245" s="144" t="s">
        <v>569</v>
      </c>
      <c r="D245" s="146"/>
      <c r="E245" s="1"/>
      <c r="F245" s="1"/>
      <c r="G245" s="3"/>
      <c r="H245" s="145">
        <f t="shared" si="5"/>
        <v>0</v>
      </c>
    </row>
    <row r="246" spans="2:8" x14ac:dyDescent="0.45">
      <c r="B246" s="143"/>
      <c r="C246" s="144" t="s">
        <v>569</v>
      </c>
      <c r="D246" s="144"/>
      <c r="E246" s="1">
        <v>40</v>
      </c>
      <c r="F246" s="1" t="s">
        <v>360</v>
      </c>
      <c r="G246" s="3"/>
      <c r="H246" s="145">
        <f t="shared" si="5"/>
        <v>0</v>
      </c>
    </row>
    <row r="247" spans="2:8" x14ac:dyDescent="0.45">
      <c r="B247" s="143" t="s">
        <v>570</v>
      </c>
      <c r="C247" s="144" t="s">
        <v>571</v>
      </c>
      <c r="D247" s="146"/>
      <c r="E247" s="1"/>
      <c r="F247" s="1"/>
      <c r="G247" s="3"/>
      <c r="H247" s="145">
        <f t="shared" si="5"/>
        <v>0</v>
      </c>
    </row>
    <row r="248" spans="2:8" x14ac:dyDescent="0.45">
      <c r="B248" s="143"/>
      <c r="C248" s="144" t="s">
        <v>572</v>
      </c>
      <c r="D248" s="144"/>
      <c r="E248" s="1">
        <v>76</v>
      </c>
      <c r="F248" s="1" t="s">
        <v>116</v>
      </c>
      <c r="G248" s="3"/>
      <c r="H248" s="145">
        <f t="shared" si="5"/>
        <v>0</v>
      </c>
    </row>
    <row r="249" spans="2:8" x14ac:dyDescent="0.45">
      <c r="B249" s="143"/>
      <c r="C249" s="144" t="s">
        <v>573</v>
      </c>
      <c r="D249" s="144"/>
      <c r="E249" s="1">
        <v>35</v>
      </c>
      <c r="F249" s="1" t="s">
        <v>116</v>
      </c>
      <c r="G249" s="3"/>
      <c r="H249" s="145">
        <f t="shared" si="5"/>
        <v>0</v>
      </c>
    </row>
    <row r="250" spans="2:8" x14ac:dyDescent="0.45">
      <c r="B250" s="143"/>
      <c r="C250" s="144" t="s">
        <v>574</v>
      </c>
      <c r="D250" s="144"/>
      <c r="E250" s="1">
        <v>10</v>
      </c>
      <c r="F250" s="1" t="s">
        <v>116</v>
      </c>
      <c r="G250" s="3"/>
      <c r="H250" s="145">
        <f t="shared" si="5"/>
        <v>0</v>
      </c>
    </row>
    <row r="251" spans="2:8" x14ac:dyDescent="0.45">
      <c r="B251" s="143"/>
      <c r="C251" s="144" t="s">
        <v>575</v>
      </c>
      <c r="D251" s="144"/>
      <c r="E251" s="1">
        <v>7</v>
      </c>
      <c r="F251" s="1" t="s">
        <v>116</v>
      </c>
      <c r="G251" s="3"/>
      <c r="H251" s="145">
        <f t="shared" si="5"/>
        <v>0</v>
      </c>
    </row>
    <row r="252" spans="2:8" x14ac:dyDescent="0.45">
      <c r="B252" s="143"/>
      <c r="C252" s="144" t="s">
        <v>576</v>
      </c>
      <c r="D252" s="144"/>
      <c r="E252" s="1">
        <v>75</v>
      </c>
      <c r="F252" s="1" t="s">
        <v>116</v>
      </c>
      <c r="G252" s="3"/>
      <c r="H252" s="145">
        <f t="shared" si="5"/>
        <v>0</v>
      </c>
    </row>
    <row r="253" spans="2:8" x14ac:dyDescent="0.45">
      <c r="B253" s="143"/>
      <c r="C253" s="144" t="s">
        <v>577</v>
      </c>
      <c r="D253" s="144"/>
      <c r="E253" s="1">
        <v>2</v>
      </c>
      <c r="F253" s="1" t="s">
        <v>116</v>
      </c>
      <c r="G253" s="3"/>
      <c r="H253" s="145">
        <f t="shared" si="5"/>
        <v>0</v>
      </c>
    </row>
    <row r="254" spans="2:8" x14ac:dyDescent="0.45">
      <c r="B254" s="143" t="s">
        <v>578</v>
      </c>
      <c r="C254" s="144" t="s">
        <v>579</v>
      </c>
      <c r="D254" s="146"/>
      <c r="E254" s="1"/>
      <c r="F254" s="1"/>
      <c r="G254" s="3"/>
      <c r="H254" s="145">
        <f t="shared" si="5"/>
        <v>0</v>
      </c>
    </row>
    <row r="255" spans="2:8" x14ac:dyDescent="0.45">
      <c r="B255" s="143"/>
      <c r="C255" s="133" t="s">
        <v>580</v>
      </c>
      <c r="D255" s="144"/>
      <c r="E255" s="1"/>
      <c r="F255" s="1"/>
      <c r="G255" s="3"/>
      <c r="H255" s="145">
        <f t="shared" si="5"/>
        <v>0</v>
      </c>
    </row>
    <row r="256" spans="2:8" x14ac:dyDescent="0.45">
      <c r="B256" s="143"/>
      <c r="C256" s="144" t="s">
        <v>581</v>
      </c>
      <c r="D256" s="144"/>
      <c r="E256" s="1">
        <v>1</v>
      </c>
      <c r="F256" s="1" t="s">
        <v>116</v>
      </c>
      <c r="G256" s="3"/>
      <c r="H256" s="145">
        <f t="shared" si="5"/>
        <v>0</v>
      </c>
    </row>
    <row r="257" spans="2:8" x14ac:dyDescent="0.45">
      <c r="B257" s="143"/>
      <c r="C257" s="144" t="s">
        <v>582</v>
      </c>
      <c r="D257" s="144"/>
      <c r="E257" s="1">
        <v>1</v>
      </c>
      <c r="F257" s="1" t="s">
        <v>116</v>
      </c>
      <c r="G257" s="3"/>
      <c r="H257" s="145">
        <f t="shared" si="5"/>
        <v>0</v>
      </c>
    </row>
    <row r="258" spans="2:8" x14ac:dyDescent="0.45">
      <c r="B258" s="143"/>
      <c r="C258" s="144" t="s">
        <v>583</v>
      </c>
      <c r="D258" s="144"/>
      <c r="E258" s="1">
        <v>1</v>
      </c>
      <c r="F258" s="1" t="s">
        <v>116</v>
      </c>
      <c r="G258" s="3"/>
      <c r="H258" s="145">
        <f t="shared" si="5"/>
        <v>0</v>
      </c>
    </row>
    <row r="259" spans="2:8" x14ac:dyDescent="0.45">
      <c r="B259" s="143"/>
      <c r="C259" s="144" t="s">
        <v>584</v>
      </c>
      <c r="D259" s="144"/>
      <c r="E259" s="1">
        <v>2</v>
      </c>
      <c r="F259" s="1" t="s">
        <v>116</v>
      </c>
      <c r="G259" s="3"/>
      <c r="H259" s="145">
        <f t="shared" si="5"/>
        <v>0</v>
      </c>
    </row>
    <row r="260" spans="2:8" x14ac:dyDescent="0.45">
      <c r="B260" s="143"/>
      <c r="C260" s="144" t="s">
        <v>585</v>
      </c>
      <c r="D260" s="144"/>
      <c r="E260" s="1">
        <v>1</v>
      </c>
      <c r="F260" s="1" t="s">
        <v>116</v>
      </c>
      <c r="G260" s="3"/>
      <c r="H260" s="145">
        <f t="shared" si="5"/>
        <v>0</v>
      </c>
    </row>
    <row r="261" spans="2:8" x14ac:dyDescent="0.45">
      <c r="B261" s="143"/>
      <c r="C261" s="144" t="s">
        <v>586</v>
      </c>
      <c r="D261" s="144"/>
      <c r="E261" s="1">
        <v>1</v>
      </c>
      <c r="F261" s="1" t="s">
        <v>116</v>
      </c>
      <c r="G261" s="3"/>
      <c r="H261" s="145">
        <f t="shared" si="5"/>
        <v>0</v>
      </c>
    </row>
    <row r="262" spans="2:8" x14ac:dyDescent="0.45">
      <c r="B262" s="143"/>
      <c r="C262" s="144" t="s">
        <v>587</v>
      </c>
      <c r="D262" s="144"/>
      <c r="E262" s="1">
        <v>1</v>
      </c>
      <c r="F262" s="1" t="s">
        <v>116</v>
      </c>
      <c r="G262" s="3"/>
      <c r="H262" s="145">
        <f t="shared" si="5"/>
        <v>0</v>
      </c>
    </row>
    <row r="263" spans="2:8" x14ac:dyDescent="0.45">
      <c r="B263" s="143"/>
      <c r="C263" s="144" t="s">
        <v>588</v>
      </c>
      <c r="D263" s="144"/>
      <c r="E263" s="1">
        <v>2</v>
      </c>
      <c r="F263" s="1" t="s">
        <v>116</v>
      </c>
      <c r="G263" s="3"/>
      <c r="H263" s="145">
        <f t="shared" si="5"/>
        <v>0</v>
      </c>
    </row>
    <row r="264" spans="2:8" x14ac:dyDescent="0.45">
      <c r="B264" s="143"/>
      <c r="C264" s="144" t="s">
        <v>589</v>
      </c>
      <c r="D264" s="144"/>
      <c r="E264" s="1">
        <v>1</v>
      </c>
      <c r="F264" s="1" t="s">
        <v>116</v>
      </c>
      <c r="G264" s="3"/>
      <c r="H264" s="145">
        <f t="shared" si="5"/>
        <v>0</v>
      </c>
    </row>
    <row r="265" spans="2:8" x14ac:dyDescent="0.45">
      <c r="B265" s="143"/>
      <c r="C265" s="144" t="s">
        <v>590</v>
      </c>
      <c r="D265" s="144"/>
      <c r="E265" s="1">
        <v>1</v>
      </c>
      <c r="F265" s="1" t="s">
        <v>116</v>
      </c>
      <c r="G265" s="3"/>
      <c r="H265" s="145">
        <f t="shared" si="5"/>
        <v>0</v>
      </c>
    </row>
    <row r="266" spans="2:8" x14ac:dyDescent="0.45">
      <c r="B266" s="143"/>
      <c r="C266" s="144" t="s">
        <v>591</v>
      </c>
      <c r="D266" s="144"/>
      <c r="E266" s="1">
        <v>1</v>
      </c>
      <c r="F266" s="1" t="s">
        <v>116</v>
      </c>
      <c r="G266" s="3"/>
      <c r="H266" s="145">
        <f t="shared" si="5"/>
        <v>0</v>
      </c>
    </row>
    <row r="267" spans="2:8" x14ac:dyDescent="0.45">
      <c r="B267" s="143"/>
      <c r="C267" s="144" t="s">
        <v>592</v>
      </c>
      <c r="D267" s="144"/>
      <c r="E267" s="1">
        <v>2</v>
      </c>
      <c r="F267" s="1" t="s">
        <v>116</v>
      </c>
      <c r="G267" s="3"/>
      <c r="H267" s="145">
        <f t="shared" si="5"/>
        <v>0</v>
      </c>
    </row>
    <row r="268" spans="2:8" x14ac:dyDescent="0.45">
      <c r="B268" s="143"/>
      <c r="C268" s="144" t="s">
        <v>593</v>
      </c>
      <c r="D268" s="144"/>
      <c r="E268" s="1">
        <v>1</v>
      </c>
      <c r="F268" s="1" t="s">
        <v>116</v>
      </c>
      <c r="G268" s="3"/>
      <c r="H268" s="145">
        <f t="shared" si="5"/>
        <v>0</v>
      </c>
    </row>
    <row r="269" spans="2:8" x14ac:dyDescent="0.45">
      <c r="B269" s="143"/>
      <c r="C269" s="144" t="s">
        <v>594</v>
      </c>
      <c r="D269" s="144"/>
      <c r="E269" s="1">
        <v>1</v>
      </c>
      <c r="F269" s="1" t="s">
        <v>116</v>
      </c>
      <c r="G269" s="3"/>
      <c r="H269" s="145">
        <f t="shared" si="5"/>
        <v>0</v>
      </c>
    </row>
    <row r="270" spans="2:8" x14ac:dyDescent="0.45">
      <c r="B270" s="143"/>
      <c r="C270" s="144" t="s">
        <v>595</v>
      </c>
      <c r="D270" s="144"/>
      <c r="E270" s="1">
        <v>1</v>
      </c>
      <c r="F270" s="1" t="s">
        <v>116</v>
      </c>
      <c r="G270" s="3"/>
      <c r="H270" s="145">
        <f t="shared" si="5"/>
        <v>0</v>
      </c>
    </row>
    <row r="271" spans="2:8" x14ac:dyDescent="0.45">
      <c r="B271" s="143"/>
      <c r="C271" s="144" t="s">
        <v>596</v>
      </c>
      <c r="D271" s="144"/>
      <c r="E271" s="1">
        <v>1</v>
      </c>
      <c r="F271" s="1" t="s">
        <v>116</v>
      </c>
      <c r="G271" s="3"/>
      <c r="H271" s="145">
        <f t="shared" si="5"/>
        <v>0</v>
      </c>
    </row>
    <row r="272" spans="2:8" x14ac:dyDescent="0.45">
      <c r="B272" s="143"/>
      <c r="C272" s="144" t="s">
        <v>597</v>
      </c>
      <c r="D272" s="144"/>
      <c r="E272" s="1">
        <v>1</v>
      </c>
      <c r="F272" s="1" t="s">
        <v>116</v>
      </c>
      <c r="G272" s="3"/>
      <c r="H272" s="145">
        <f t="shared" si="5"/>
        <v>0</v>
      </c>
    </row>
    <row r="273" spans="1:8" x14ac:dyDescent="0.45">
      <c r="B273" s="143"/>
      <c r="C273" s="144" t="s">
        <v>598</v>
      </c>
      <c r="D273" s="144"/>
      <c r="E273" s="1">
        <v>2</v>
      </c>
      <c r="F273" s="1" t="s">
        <v>116</v>
      </c>
      <c r="G273" s="3"/>
      <c r="H273" s="145">
        <f t="shared" si="5"/>
        <v>0</v>
      </c>
    </row>
    <row r="274" spans="1:8" x14ac:dyDescent="0.45">
      <c r="B274" s="143"/>
      <c r="C274" s="144" t="s">
        <v>599</v>
      </c>
      <c r="D274" s="144"/>
      <c r="E274" s="1">
        <v>5</v>
      </c>
      <c r="F274" s="1" t="s">
        <v>116</v>
      </c>
      <c r="G274" s="3"/>
      <c r="H274" s="145">
        <f t="shared" si="5"/>
        <v>0</v>
      </c>
    </row>
    <row r="275" spans="1:8" x14ac:dyDescent="0.45">
      <c r="B275" s="143"/>
      <c r="C275" s="144" t="s">
        <v>600</v>
      </c>
      <c r="D275" s="144"/>
      <c r="E275" s="1">
        <v>10</v>
      </c>
      <c r="F275" s="1" t="s">
        <v>116</v>
      </c>
      <c r="G275" s="3"/>
      <c r="H275" s="145">
        <f t="shared" si="5"/>
        <v>0</v>
      </c>
    </row>
    <row r="276" spans="1:8" x14ac:dyDescent="0.45">
      <c r="B276" s="143"/>
      <c r="C276" s="133" t="s">
        <v>601</v>
      </c>
      <c r="D276" s="144"/>
      <c r="E276" s="1"/>
      <c r="F276" s="1"/>
      <c r="G276" s="3"/>
      <c r="H276" s="145">
        <f t="shared" si="5"/>
        <v>0</v>
      </c>
    </row>
    <row r="277" spans="1:8" x14ac:dyDescent="0.45">
      <c r="B277" s="143"/>
      <c r="C277" s="144" t="s">
        <v>602</v>
      </c>
      <c r="D277" s="144"/>
      <c r="E277" s="1">
        <v>1</v>
      </c>
      <c r="F277" s="1" t="s">
        <v>116</v>
      </c>
      <c r="G277" s="3"/>
      <c r="H277" s="145">
        <f t="shared" si="5"/>
        <v>0</v>
      </c>
    </row>
    <row r="278" spans="1:8" x14ac:dyDescent="0.45">
      <c r="B278" s="143"/>
      <c r="C278" s="144" t="s">
        <v>603</v>
      </c>
      <c r="D278" s="144"/>
      <c r="E278" s="1">
        <v>1</v>
      </c>
      <c r="F278" s="1" t="s">
        <v>393</v>
      </c>
      <c r="G278" s="3"/>
      <c r="H278" s="145">
        <f t="shared" si="5"/>
        <v>0</v>
      </c>
    </row>
    <row r="279" spans="1:8" x14ac:dyDescent="0.45">
      <c r="B279" s="143"/>
      <c r="C279" s="133" t="s">
        <v>601</v>
      </c>
      <c r="D279" s="144"/>
      <c r="E279" s="1"/>
      <c r="F279" s="1"/>
      <c r="G279" s="3"/>
      <c r="H279" s="145">
        <f t="shared" si="5"/>
        <v>0</v>
      </c>
    </row>
    <row r="280" spans="1:8" ht="28.5" x14ac:dyDescent="0.45">
      <c r="B280" s="143"/>
      <c r="C280" s="144" t="s">
        <v>604</v>
      </c>
      <c r="D280" s="144"/>
      <c r="E280" s="1">
        <v>1</v>
      </c>
      <c r="F280" s="1" t="s">
        <v>605</v>
      </c>
      <c r="G280" s="3"/>
      <c r="H280" s="145">
        <f t="shared" si="5"/>
        <v>0</v>
      </c>
    </row>
    <row r="281" spans="1:8" x14ac:dyDescent="0.45">
      <c r="B281" s="143" t="s">
        <v>606</v>
      </c>
      <c r="C281" s="144" t="s">
        <v>392</v>
      </c>
      <c r="D281" s="144"/>
      <c r="E281" s="1"/>
      <c r="F281" s="1"/>
      <c r="G281" s="3"/>
      <c r="H281" s="145">
        <f t="shared" si="5"/>
        <v>0</v>
      </c>
    </row>
    <row r="282" spans="1:8" x14ac:dyDescent="0.45">
      <c r="B282" s="143"/>
      <c r="C282" s="144" t="s">
        <v>392</v>
      </c>
      <c r="D282" s="144"/>
      <c r="E282" s="1">
        <v>1</v>
      </c>
      <c r="F282" s="1" t="s">
        <v>393</v>
      </c>
      <c r="G282" s="3"/>
      <c r="H282" s="145">
        <f t="shared" si="5"/>
        <v>0</v>
      </c>
    </row>
    <row r="283" spans="1:8" x14ac:dyDescent="0.45">
      <c r="B283" s="143" t="s">
        <v>607</v>
      </c>
      <c r="C283" s="144" t="s">
        <v>608</v>
      </c>
      <c r="D283" s="144"/>
      <c r="E283" s="1"/>
      <c r="F283" s="1"/>
      <c r="G283" s="3"/>
      <c r="H283" s="145">
        <f t="shared" si="5"/>
        <v>0</v>
      </c>
    </row>
    <row r="284" spans="1:8" x14ac:dyDescent="0.45">
      <c r="B284" s="143"/>
      <c r="C284" s="144" t="s">
        <v>608</v>
      </c>
      <c r="D284" s="144"/>
      <c r="E284" s="1">
        <v>1</v>
      </c>
      <c r="F284" s="1" t="s">
        <v>393</v>
      </c>
      <c r="G284" s="3"/>
      <c r="H284" s="145">
        <f t="shared" si="5"/>
        <v>0</v>
      </c>
    </row>
    <row r="285" spans="1:8" x14ac:dyDescent="0.45">
      <c r="B285" s="143"/>
      <c r="C285" s="144"/>
      <c r="D285" s="144"/>
      <c r="E285" s="1"/>
      <c r="F285" s="1"/>
      <c r="G285" s="1"/>
      <c r="H285" s="145"/>
    </row>
    <row r="286" spans="1:8" x14ac:dyDescent="0.45">
      <c r="B286" s="147"/>
      <c r="C286" s="148" t="s">
        <v>547</v>
      </c>
      <c r="D286" s="148"/>
      <c r="E286" s="149"/>
      <c r="F286" s="150"/>
      <c r="G286" s="2"/>
      <c r="H286" s="151">
        <f>SUM(H229:H285)</f>
        <v>0</v>
      </c>
    </row>
    <row r="287" spans="1:8" x14ac:dyDescent="0.45">
      <c r="B287" s="143"/>
      <c r="C287" s="133"/>
      <c r="D287" s="133"/>
      <c r="E287" s="1"/>
      <c r="F287" s="1"/>
      <c r="G287" s="1"/>
      <c r="H287" s="145"/>
    </row>
    <row r="288" spans="1:8" s="142" customFormat="1" ht="21.5" customHeight="1" x14ac:dyDescent="0.5">
      <c r="A288" s="137"/>
      <c r="B288" s="138" t="s">
        <v>609</v>
      </c>
      <c r="C288" s="139" t="s">
        <v>610</v>
      </c>
      <c r="D288" s="133"/>
      <c r="E288" s="140"/>
      <c r="F288" s="140"/>
      <c r="G288" s="28"/>
      <c r="H288" s="141"/>
    </row>
    <row r="289" spans="1:8" x14ac:dyDescent="0.45">
      <c r="B289" s="143" t="s">
        <v>611</v>
      </c>
      <c r="C289" s="144" t="s">
        <v>612</v>
      </c>
      <c r="D289" s="144"/>
      <c r="E289" s="1"/>
      <c r="F289" s="1"/>
      <c r="G289" s="3"/>
      <c r="H289" s="145"/>
    </row>
    <row r="290" spans="1:8" x14ac:dyDescent="0.45">
      <c r="B290" s="143"/>
      <c r="C290" s="144" t="s">
        <v>613</v>
      </c>
      <c r="D290" s="144"/>
      <c r="E290" s="1">
        <v>28</v>
      </c>
      <c r="F290" s="1" t="s">
        <v>116</v>
      </c>
      <c r="G290" s="3"/>
      <c r="H290" s="145">
        <f t="shared" ref="H290:H291" si="6">E290*G290</f>
        <v>0</v>
      </c>
    </row>
    <row r="291" spans="1:8" x14ac:dyDescent="0.45">
      <c r="B291" s="143"/>
      <c r="C291" s="144" t="s">
        <v>614</v>
      </c>
      <c r="D291" s="144"/>
      <c r="E291" s="1">
        <v>11</v>
      </c>
      <c r="F291" s="1" t="s">
        <v>116</v>
      </c>
      <c r="G291" s="3"/>
      <c r="H291" s="145">
        <f t="shared" si="6"/>
        <v>0</v>
      </c>
    </row>
    <row r="292" spans="1:8" x14ac:dyDescent="0.45">
      <c r="B292" s="143"/>
      <c r="C292" s="144"/>
      <c r="D292" s="144"/>
      <c r="E292" s="1"/>
      <c r="F292" s="1"/>
      <c r="G292" s="1"/>
      <c r="H292" s="145"/>
    </row>
    <row r="293" spans="1:8" x14ac:dyDescent="0.45">
      <c r="B293" s="147"/>
      <c r="C293" s="148" t="s">
        <v>615</v>
      </c>
      <c r="D293" s="148"/>
      <c r="E293" s="149"/>
      <c r="F293" s="150"/>
      <c r="G293" s="2"/>
      <c r="H293" s="151">
        <f>SUM(H290:H292)</f>
        <v>0</v>
      </c>
    </row>
    <row r="294" spans="1:8" x14ac:dyDescent="0.45">
      <c r="B294" s="143"/>
      <c r="C294" s="133"/>
      <c r="D294" s="133"/>
      <c r="E294" s="1"/>
      <c r="F294" s="1"/>
      <c r="G294" s="1"/>
      <c r="H294" s="145"/>
    </row>
    <row r="295" spans="1:8" s="142" customFormat="1" ht="21.5" customHeight="1" x14ac:dyDescent="0.5">
      <c r="A295" s="137"/>
      <c r="B295" s="138" t="s">
        <v>616</v>
      </c>
      <c r="C295" s="139" t="s">
        <v>617</v>
      </c>
      <c r="D295" s="133"/>
      <c r="E295" s="140"/>
      <c r="F295" s="140"/>
      <c r="G295" s="28"/>
      <c r="H295" s="141"/>
    </row>
    <row r="296" spans="1:8" x14ac:dyDescent="0.45">
      <c r="B296" s="143" t="s">
        <v>618</v>
      </c>
      <c r="C296" s="144" t="s">
        <v>619</v>
      </c>
      <c r="D296" s="144"/>
      <c r="E296" s="1"/>
      <c r="F296" s="1"/>
      <c r="G296" s="3"/>
      <c r="H296" s="145"/>
    </row>
    <row r="297" spans="1:8" x14ac:dyDescent="0.45">
      <c r="B297" s="143"/>
      <c r="C297" s="144" t="s">
        <v>620</v>
      </c>
      <c r="D297" s="144"/>
      <c r="E297" s="1">
        <v>3080</v>
      </c>
      <c r="F297" s="1" t="s">
        <v>621</v>
      </c>
      <c r="G297" s="3"/>
      <c r="H297" s="145">
        <f t="shared" ref="H297:H393" si="7">E297*G297</f>
        <v>0</v>
      </c>
    </row>
    <row r="298" spans="1:8" x14ac:dyDescent="0.45">
      <c r="B298" s="143"/>
      <c r="C298" s="144" t="s">
        <v>622</v>
      </c>
      <c r="D298" s="144"/>
      <c r="E298" s="1">
        <v>31</v>
      </c>
      <c r="F298" s="1" t="s">
        <v>15</v>
      </c>
      <c r="G298" s="3"/>
      <c r="H298" s="145">
        <f t="shared" si="7"/>
        <v>0</v>
      </c>
    </row>
    <row r="299" spans="1:8" x14ac:dyDescent="0.45">
      <c r="B299" s="143"/>
      <c r="C299" s="144" t="s">
        <v>623</v>
      </c>
      <c r="D299" s="144"/>
      <c r="E299" s="1">
        <v>60</v>
      </c>
      <c r="F299" s="1" t="s">
        <v>360</v>
      </c>
      <c r="G299" s="3"/>
      <c r="H299" s="145">
        <f t="shared" si="7"/>
        <v>0</v>
      </c>
    </row>
    <row r="300" spans="1:8" x14ac:dyDescent="0.45">
      <c r="B300" s="143"/>
      <c r="C300" s="144" t="s">
        <v>624</v>
      </c>
      <c r="D300" s="144"/>
      <c r="E300" s="1">
        <v>66</v>
      </c>
      <c r="F300" s="1" t="s">
        <v>360</v>
      </c>
      <c r="G300" s="3"/>
      <c r="H300" s="145">
        <f t="shared" si="7"/>
        <v>0</v>
      </c>
    </row>
    <row r="301" spans="1:8" x14ac:dyDescent="0.45">
      <c r="B301" s="143"/>
      <c r="C301" s="144" t="s">
        <v>625</v>
      </c>
      <c r="D301" s="144"/>
      <c r="E301" s="1">
        <v>101</v>
      </c>
      <c r="F301" s="1" t="s">
        <v>360</v>
      </c>
      <c r="G301" s="3"/>
      <c r="H301" s="145">
        <f t="shared" si="7"/>
        <v>0</v>
      </c>
    </row>
    <row r="302" spans="1:8" x14ac:dyDescent="0.45">
      <c r="B302" s="143"/>
      <c r="C302" s="144" t="s">
        <v>626</v>
      </c>
      <c r="D302" s="144"/>
      <c r="E302" s="1">
        <v>193</v>
      </c>
      <c r="F302" s="1" t="s">
        <v>360</v>
      </c>
      <c r="G302" s="3"/>
      <c r="H302" s="145">
        <f t="shared" si="7"/>
        <v>0</v>
      </c>
    </row>
    <row r="303" spans="1:8" x14ac:dyDescent="0.45">
      <c r="B303" s="143"/>
      <c r="C303" s="144" t="s">
        <v>627</v>
      </c>
      <c r="D303" s="144"/>
      <c r="E303" s="1">
        <v>15</v>
      </c>
      <c r="F303" s="1" t="s">
        <v>360</v>
      </c>
      <c r="G303" s="3"/>
      <c r="H303" s="145">
        <f t="shared" si="7"/>
        <v>0</v>
      </c>
    </row>
    <row r="304" spans="1:8" x14ac:dyDescent="0.45">
      <c r="B304" s="143"/>
      <c r="C304" s="144" t="s">
        <v>628</v>
      </c>
      <c r="D304" s="144"/>
      <c r="E304" s="1">
        <v>30</v>
      </c>
      <c r="F304" s="1" t="s">
        <v>360</v>
      </c>
      <c r="G304" s="3"/>
      <c r="H304" s="145">
        <f t="shared" si="7"/>
        <v>0</v>
      </c>
    </row>
    <row r="305" spans="2:8" x14ac:dyDescent="0.45">
      <c r="B305" s="143"/>
      <c r="C305" s="144" t="s">
        <v>629</v>
      </c>
      <c r="D305" s="144"/>
      <c r="E305" s="1">
        <v>10</v>
      </c>
      <c r="F305" s="1" t="s">
        <v>360</v>
      </c>
      <c r="G305" s="3"/>
      <c r="H305" s="145">
        <f t="shared" si="7"/>
        <v>0</v>
      </c>
    </row>
    <row r="306" spans="2:8" x14ac:dyDescent="0.45">
      <c r="B306" s="143"/>
      <c r="C306" s="144" t="s">
        <v>630</v>
      </c>
      <c r="D306" s="144"/>
      <c r="E306" s="1">
        <v>3</v>
      </c>
      <c r="F306" s="1" t="s">
        <v>360</v>
      </c>
      <c r="G306" s="3"/>
      <c r="H306" s="145">
        <f t="shared" si="7"/>
        <v>0</v>
      </c>
    </row>
    <row r="307" spans="2:8" x14ac:dyDescent="0.45">
      <c r="B307" s="143"/>
      <c r="C307" s="144" t="s">
        <v>631</v>
      </c>
      <c r="D307" s="144"/>
      <c r="E307" s="1">
        <v>15</v>
      </c>
      <c r="F307" s="1" t="s">
        <v>360</v>
      </c>
      <c r="G307" s="3"/>
      <c r="H307" s="145">
        <f t="shared" si="7"/>
        <v>0</v>
      </c>
    </row>
    <row r="308" spans="2:8" x14ac:dyDescent="0.45">
      <c r="B308" s="143"/>
      <c r="C308" s="144" t="s">
        <v>632</v>
      </c>
      <c r="D308" s="144"/>
      <c r="E308" s="1">
        <v>34</v>
      </c>
      <c r="F308" s="1" t="s">
        <v>116</v>
      </c>
      <c r="G308" s="3"/>
      <c r="H308" s="145">
        <f t="shared" si="7"/>
        <v>0</v>
      </c>
    </row>
    <row r="309" spans="2:8" x14ac:dyDescent="0.45">
      <c r="B309" s="143"/>
      <c r="C309" s="144" t="s">
        <v>633</v>
      </c>
      <c r="D309" s="144"/>
      <c r="E309" s="1">
        <v>32</v>
      </c>
      <c r="F309" s="1" t="s">
        <v>116</v>
      </c>
      <c r="G309" s="3"/>
      <c r="H309" s="145">
        <f t="shared" si="7"/>
        <v>0</v>
      </c>
    </row>
    <row r="310" spans="2:8" x14ac:dyDescent="0.45">
      <c r="B310" s="143"/>
      <c r="C310" s="144" t="s">
        <v>634</v>
      </c>
      <c r="D310" s="144"/>
      <c r="E310" s="1">
        <v>50</v>
      </c>
      <c r="F310" s="1" t="s">
        <v>116</v>
      </c>
      <c r="G310" s="3"/>
      <c r="H310" s="145">
        <f t="shared" si="7"/>
        <v>0</v>
      </c>
    </row>
    <row r="311" spans="2:8" x14ac:dyDescent="0.45">
      <c r="B311" s="143"/>
      <c r="C311" s="144" t="s">
        <v>635</v>
      </c>
      <c r="D311" s="144"/>
      <c r="E311" s="1">
        <v>64</v>
      </c>
      <c r="F311" s="1" t="s">
        <v>116</v>
      </c>
      <c r="G311" s="3"/>
      <c r="H311" s="145">
        <f t="shared" si="7"/>
        <v>0</v>
      </c>
    </row>
    <row r="312" spans="2:8" x14ac:dyDescent="0.45">
      <c r="B312" s="143"/>
      <c r="C312" s="144" t="s">
        <v>636</v>
      </c>
      <c r="D312" s="144"/>
      <c r="E312" s="1">
        <v>2</v>
      </c>
      <c r="F312" s="1" t="s">
        <v>116</v>
      </c>
      <c r="G312" s="3"/>
      <c r="H312" s="145">
        <f t="shared" si="7"/>
        <v>0</v>
      </c>
    </row>
    <row r="313" spans="2:8" x14ac:dyDescent="0.45">
      <c r="B313" s="143"/>
      <c r="C313" s="144" t="s">
        <v>637</v>
      </c>
      <c r="D313" s="144"/>
      <c r="E313" s="1">
        <v>11</v>
      </c>
      <c r="F313" s="1" t="s">
        <v>116</v>
      </c>
      <c r="G313" s="3"/>
      <c r="H313" s="145">
        <f t="shared" si="7"/>
        <v>0</v>
      </c>
    </row>
    <row r="314" spans="2:8" x14ac:dyDescent="0.45">
      <c r="B314" s="143"/>
      <c r="C314" s="144" t="s">
        <v>638</v>
      </c>
      <c r="D314" s="144"/>
      <c r="E314" s="1">
        <v>5</v>
      </c>
      <c r="F314" s="1" t="s">
        <v>639</v>
      </c>
      <c r="G314" s="3"/>
      <c r="H314" s="145">
        <f t="shared" si="7"/>
        <v>0</v>
      </c>
    </row>
    <row r="315" spans="2:8" x14ac:dyDescent="0.45">
      <c r="B315" s="143"/>
      <c r="C315" s="144" t="s">
        <v>640</v>
      </c>
      <c r="D315" s="144"/>
      <c r="E315" s="1">
        <v>7</v>
      </c>
      <c r="F315" s="1" t="s">
        <v>116</v>
      </c>
      <c r="G315" s="3"/>
      <c r="H315" s="145">
        <f t="shared" si="7"/>
        <v>0</v>
      </c>
    </row>
    <row r="316" spans="2:8" x14ac:dyDescent="0.45">
      <c r="B316" s="143"/>
      <c r="C316" s="144" t="s">
        <v>641</v>
      </c>
      <c r="D316" s="144"/>
      <c r="E316" s="1">
        <f>27+4</f>
        <v>31</v>
      </c>
      <c r="F316" s="1" t="s">
        <v>116</v>
      </c>
      <c r="G316" s="3"/>
      <c r="H316" s="145">
        <f t="shared" si="7"/>
        <v>0</v>
      </c>
    </row>
    <row r="317" spans="2:8" x14ac:dyDescent="0.45">
      <c r="B317" s="143"/>
      <c r="C317" s="144" t="s">
        <v>642</v>
      </c>
      <c r="D317" s="144"/>
      <c r="E317" s="1">
        <v>5</v>
      </c>
      <c r="F317" s="1" t="s">
        <v>116</v>
      </c>
      <c r="G317" s="3"/>
      <c r="H317" s="145">
        <f t="shared" si="7"/>
        <v>0</v>
      </c>
    </row>
    <row r="318" spans="2:8" x14ac:dyDescent="0.45">
      <c r="B318" s="143"/>
      <c r="C318" s="144" t="s">
        <v>643</v>
      </c>
      <c r="D318" s="144"/>
      <c r="E318" s="1">
        <v>2</v>
      </c>
      <c r="F318" s="1" t="s">
        <v>116</v>
      </c>
      <c r="G318" s="3"/>
      <c r="H318" s="145">
        <f t="shared" si="7"/>
        <v>0</v>
      </c>
    </row>
    <row r="319" spans="2:8" x14ac:dyDescent="0.45">
      <c r="B319" s="143"/>
      <c r="C319" s="144" t="s">
        <v>644</v>
      </c>
      <c r="D319" s="144"/>
      <c r="E319" s="1">
        <v>5</v>
      </c>
      <c r="F319" s="1" t="s">
        <v>639</v>
      </c>
      <c r="G319" s="3"/>
      <c r="H319" s="145">
        <f t="shared" si="7"/>
        <v>0</v>
      </c>
    </row>
    <row r="320" spans="2:8" x14ac:dyDescent="0.45">
      <c r="B320" s="143"/>
      <c r="C320" s="144" t="s">
        <v>645</v>
      </c>
      <c r="D320" s="144"/>
      <c r="E320" s="1">
        <v>4</v>
      </c>
      <c r="F320" s="1" t="s">
        <v>116</v>
      </c>
      <c r="G320" s="3"/>
      <c r="H320" s="145">
        <f t="shared" si="7"/>
        <v>0</v>
      </c>
    </row>
    <row r="321" spans="2:8" x14ac:dyDescent="0.45">
      <c r="B321" s="143"/>
      <c r="C321" s="144" t="s">
        <v>646</v>
      </c>
      <c r="D321" s="144"/>
      <c r="E321" s="1">
        <v>5</v>
      </c>
      <c r="F321" s="1" t="s">
        <v>116</v>
      </c>
      <c r="G321" s="3"/>
      <c r="H321" s="145">
        <f t="shared" si="7"/>
        <v>0</v>
      </c>
    </row>
    <row r="322" spans="2:8" x14ac:dyDescent="0.45">
      <c r="B322" s="143"/>
      <c r="C322" s="144" t="s">
        <v>647</v>
      </c>
      <c r="D322" s="144"/>
      <c r="E322" s="1">
        <v>20</v>
      </c>
      <c r="F322" s="1" t="s">
        <v>116</v>
      </c>
      <c r="G322" s="3"/>
      <c r="H322" s="145">
        <f t="shared" si="7"/>
        <v>0</v>
      </c>
    </row>
    <row r="323" spans="2:8" x14ac:dyDescent="0.45">
      <c r="B323" s="143"/>
      <c r="C323" s="144" t="s">
        <v>648</v>
      </c>
      <c r="D323" s="144"/>
      <c r="E323" s="1">
        <v>2</v>
      </c>
      <c r="F323" s="1" t="s">
        <v>116</v>
      </c>
      <c r="G323" s="3"/>
      <c r="H323" s="145">
        <f t="shared" si="7"/>
        <v>0</v>
      </c>
    </row>
    <row r="324" spans="2:8" x14ac:dyDescent="0.45">
      <c r="B324" s="143"/>
      <c r="C324" s="144" t="s">
        <v>649</v>
      </c>
      <c r="D324" s="144"/>
      <c r="E324" s="1">
        <v>2</v>
      </c>
      <c r="F324" s="1" t="s">
        <v>116</v>
      </c>
      <c r="G324" s="3"/>
      <c r="H324" s="145">
        <f t="shared" si="7"/>
        <v>0</v>
      </c>
    </row>
    <row r="325" spans="2:8" x14ac:dyDescent="0.45">
      <c r="B325" s="143"/>
      <c r="C325" s="144" t="s">
        <v>650</v>
      </c>
      <c r="D325" s="144"/>
      <c r="E325" s="1">
        <v>5</v>
      </c>
      <c r="F325" s="1" t="s">
        <v>116</v>
      </c>
      <c r="G325" s="3"/>
      <c r="H325" s="145">
        <f t="shared" si="7"/>
        <v>0</v>
      </c>
    </row>
    <row r="326" spans="2:8" x14ac:dyDescent="0.45">
      <c r="B326" s="143"/>
      <c r="C326" s="144" t="s">
        <v>651</v>
      </c>
      <c r="D326" s="144"/>
      <c r="E326" s="1">
        <v>1</v>
      </c>
      <c r="F326" s="1" t="s">
        <v>116</v>
      </c>
      <c r="G326" s="3"/>
      <c r="H326" s="145">
        <f t="shared" si="7"/>
        <v>0</v>
      </c>
    </row>
    <row r="327" spans="2:8" x14ac:dyDescent="0.45">
      <c r="B327" s="143"/>
      <c r="C327" s="144" t="s">
        <v>652</v>
      </c>
      <c r="D327" s="144"/>
      <c r="E327" s="1">
        <v>1</v>
      </c>
      <c r="F327" s="1" t="s">
        <v>116</v>
      </c>
      <c r="G327" s="3"/>
      <c r="H327" s="145">
        <f t="shared" si="7"/>
        <v>0</v>
      </c>
    </row>
    <row r="328" spans="2:8" x14ac:dyDescent="0.45">
      <c r="B328" s="143"/>
      <c r="C328" s="144" t="s">
        <v>653</v>
      </c>
      <c r="D328" s="144"/>
      <c r="E328" s="1">
        <v>3</v>
      </c>
      <c r="F328" s="1" t="s">
        <v>116</v>
      </c>
      <c r="G328" s="3"/>
      <c r="H328" s="145">
        <f t="shared" si="7"/>
        <v>0</v>
      </c>
    </row>
    <row r="329" spans="2:8" x14ac:dyDescent="0.45">
      <c r="B329" s="143"/>
      <c r="C329" s="144" t="s">
        <v>654</v>
      </c>
      <c r="D329" s="144"/>
      <c r="E329" s="1">
        <v>2</v>
      </c>
      <c r="F329" s="1" t="s">
        <v>116</v>
      </c>
      <c r="G329" s="3"/>
      <c r="H329" s="145">
        <f t="shared" si="7"/>
        <v>0</v>
      </c>
    </row>
    <row r="330" spans="2:8" x14ac:dyDescent="0.45">
      <c r="B330" s="143"/>
      <c r="C330" s="144" t="s">
        <v>655</v>
      </c>
      <c r="D330" s="144"/>
      <c r="E330" s="1">
        <v>4</v>
      </c>
      <c r="F330" s="1" t="s">
        <v>116</v>
      </c>
      <c r="G330" s="3"/>
      <c r="H330" s="145">
        <f t="shared" si="7"/>
        <v>0</v>
      </c>
    </row>
    <row r="331" spans="2:8" x14ac:dyDescent="0.45">
      <c r="B331" s="143"/>
      <c r="C331" s="144" t="s">
        <v>656</v>
      </c>
      <c r="D331" s="144"/>
      <c r="E331" s="1">
        <v>1</v>
      </c>
      <c r="F331" s="1" t="s">
        <v>116</v>
      </c>
      <c r="G331" s="3"/>
      <c r="H331" s="145">
        <f t="shared" si="7"/>
        <v>0</v>
      </c>
    </row>
    <row r="332" spans="2:8" x14ac:dyDescent="0.45">
      <c r="B332" s="143"/>
      <c r="C332" s="144" t="s">
        <v>657</v>
      </c>
      <c r="D332" s="144"/>
      <c r="E332" s="1">
        <v>4</v>
      </c>
      <c r="F332" s="1" t="s">
        <v>116</v>
      </c>
      <c r="G332" s="3"/>
      <c r="H332" s="145">
        <f t="shared" si="7"/>
        <v>0</v>
      </c>
    </row>
    <row r="333" spans="2:8" x14ac:dyDescent="0.45">
      <c r="B333" s="143"/>
      <c r="C333" s="144" t="s">
        <v>658</v>
      </c>
      <c r="D333" s="144"/>
      <c r="E333" s="1">
        <v>1</v>
      </c>
      <c r="F333" s="1" t="s">
        <v>116</v>
      </c>
      <c r="G333" s="3"/>
      <c r="H333" s="145">
        <f t="shared" si="7"/>
        <v>0</v>
      </c>
    </row>
    <row r="334" spans="2:8" x14ac:dyDescent="0.45">
      <c r="B334" s="143"/>
      <c r="C334" s="144" t="s">
        <v>659</v>
      </c>
      <c r="D334" s="144"/>
      <c r="E334" s="1">
        <v>2</v>
      </c>
      <c r="F334" s="1" t="s">
        <v>116</v>
      </c>
      <c r="G334" s="3"/>
      <c r="H334" s="145">
        <f t="shared" si="7"/>
        <v>0</v>
      </c>
    </row>
    <row r="335" spans="2:8" x14ac:dyDescent="0.45">
      <c r="B335" s="143"/>
      <c r="C335" s="144" t="s">
        <v>660</v>
      </c>
      <c r="D335" s="144"/>
      <c r="E335" s="1">
        <v>4</v>
      </c>
      <c r="F335" s="1" t="s">
        <v>116</v>
      </c>
      <c r="G335" s="3"/>
      <c r="H335" s="145">
        <f t="shared" si="7"/>
        <v>0</v>
      </c>
    </row>
    <row r="336" spans="2:8" x14ac:dyDescent="0.45">
      <c r="B336" s="143"/>
      <c r="C336" s="144" t="s">
        <v>661</v>
      </c>
      <c r="D336" s="144"/>
      <c r="E336" s="1">
        <v>29</v>
      </c>
      <c r="F336" s="1" t="s">
        <v>116</v>
      </c>
      <c r="G336" s="3"/>
      <c r="H336" s="145">
        <f t="shared" si="7"/>
        <v>0</v>
      </c>
    </row>
    <row r="337" spans="2:8" x14ac:dyDescent="0.45">
      <c r="B337" s="143"/>
      <c r="C337" s="144" t="s">
        <v>662</v>
      </c>
      <c r="D337" s="144"/>
      <c r="E337" s="1">
        <v>23</v>
      </c>
      <c r="F337" s="1" t="s">
        <v>116</v>
      </c>
      <c r="G337" s="3"/>
      <c r="H337" s="145">
        <f t="shared" si="7"/>
        <v>0</v>
      </c>
    </row>
    <row r="338" spans="2:8" x14ac:dyDescent="0.45">
      <c r="B338" s="143"/>
      <c r="C338" s="144" t="s">
        <v>663</v>
      </c>
      <c r="D338" s="144"/>
      <c r="E338" s="1">
        <v>13</v>
      </c>
      <c r="F338" s="1" t="s">
        <v>116</v>
      </c>
      <c r="G338" s="3"/>
      <c r="H338" s="145">
        <f t="shared" si="7"/>
        <v>0</v>
      </c>
    </row>
    <row r="339" spans="2:8" x14ac:dyDescent="0.45">
      <c r="B339" s="143"/>
      <c r="C339" s="144" t="s">
        <v>664</v>
      </c>
      <c r="D339" s="144"/>
      <c r="E339" s="1">
        <v>35</v>
      </c>
      <c r="F339" s="1" t="s">
        <v>15</v>
      </c>
      <c r="G339" s="3"/>
      <c r="H339" s="145">
        <f t="shared" si="7"/>
        <v>0</v>
      </c>
    </row>
    <row r="340" spans="2:8" x14ac:dyDescent="0.45">
      <c r="B340" s="143"/>
      <c r="C340" s="144" t="s">
        <v>665</v>
      </c>
      <c r="D340" s="144"/>
      <c r="E340" s="1">
        <v>20</v>
      </c>
      <c r="F340" s="1" t="s">
        <v>15</v>
      </c>
      <c r="G340" s="3"/>
      <c r="H340" s="145">
        <f t="shared" si="7"/>
        <v>0</v>
      </c>
    </row>
    <row r="341" spans="2:8" x14ac:dyDescent="0.45">
      <c r="B341" s="143"/>
      <c r="C341" s="144" t="s">
        <v>666</v>
      </c>
      <c r="D341" s="144"/>
      <c r="E341" s="1">
        <v>31</v>
      </c>
      <c r="F341" s="1" t="s">
        <v>15</v>
      </c>
      <c r="G341" s="3"/>
      <c r="H341" s="145">
        <f t="shared" si="7"/>
        <v>0</v>
      </c>
    </row>
    <row r="342" spans="2:8" x14ac:dyDescent="0.45">
      <c r="B342" s="143"/>
      <c r="C342" s="144" t="s">
        <v>667</v>
      </c>
      <c r="D342" s="144"/>
      <c r="E342" s="1">
        <v>11</v>
      </c>
      <c r="F342" s="1" t="s">
        <v>116</v>
      </c>
      <c r="G342" s="3"/>
      <c r="H342" s="145">
        <f t="shared" si="7"/>
        <v>0</v>
      </c>
    </row>
    <row r="343" spans="2:8" x14ac:dyDescent="0.45">
      <c r="B343" s="143"/>
      <c r="C343" s="144" t="s">
        <v>668</v>
      </c>
      <c r="D343" s="144"/>
      <c r="E343" s="1">
        <v>4</v>
      </c>
      <c r="F343" s="1" t="s">
        <v>116</v>
      </c>
      <c r="G343" s="3"/>
      <c r="H343" s="145">
        <f t="shared" si="7"/>
        <v>0</v>
      </c>
    </row>
    <row r="344" spans="2:8" x14ac:dyDescent="0.45">
      <c r="B344" s="143" t="s">
        <v>669</v>
      </c>
      <c r="C344" s="144" t="s">
        <v>670</v>
      </c>
      <c r="D344" s="144"/>
      <c r="E344" s="1"/>
      <c r="F344" s="1"/>
      <c r="G344" s="3"/>
      <c r="H344" s="145">
        <f t="shared" si="7"/>
        <v>0</v>
      </c>
    </row>
    <row r="345" spans="2:8" x14ac:dyDescent="0.45">
      <c r="B345" s="143"/>
      <c r="C345" s="144" t="s">
        <v>671</v>
      </c>
      <c r="D345" s="144"/>
      <c r="E345" s="1">
        <v>12</v>
      </c>
      <c r="F345" s="1" t="s">
        <v>116</v>
      </c>
      <c r="G345" s="3"/>
      <c r="H345" s="145">
        <f t="shared" si="7"/>
        <v>0</v>
      </c>
    </row>
    <row r="346" spans="2:8" x14ac:dyDescent="0.45">
      <c r="B346" s="143" t="s">
        <v>672</v>
      </c>
      <c r="C346" s="144" t="s">
        <v>673</v>
      </c>
      <c r="D346" s="146"/>
      <c r="E346" s="1"/>
      <c r="F346" s="1"/>
      <c r="G346" s="3"/>
      <c r="H346" s="145">
        <f t="shared" si="7"/>
        <v>0</v>
      </c>
    </row>
    <row r="347" spans="2:8" x14ac:dyDescent="0.45">
      <c r="B347" s="143"/>
      <c r="C347" s="144" t="s">
        <v>674</v>
      </c>
      <c r="D347" s="144"/>
      <c r="E347" s="1">
        <v>2</v>
      </c>
      <c r="F347" s="1" t="s">
        <v>116</v>
      </c>
      <c r="G347" s="3"/>
      <c r="H347" s="145">
        <f t="shared" si="7"/>
        <v>0</v>
      </c>
    </row>
    <row r="348" spans="2:8" x14ac:dyDescent="0.45">
      <c r="B348" s="143"/>
      <c r="C348" s="144" t="s">
        <v>675</v>
      </c>
      <c r="D348" s="144"/>
      <c r="E348" s="1">
        <v>2</v>
      </c>
      <c r="F348" s="1" t="s">
        <v>116</v>
      </c>
      <c r="G348" s="3"/>
      <c r="H348" s="145">
        <f t="shared" si="7"/>
        <v>0</v>
      </c>
    </row>
    <row r="349" spans="2:8" x14ac:dyDescent="0.45">
      <c r="B349" s="143"/>
      <c r="C349" s="144" t="s">
        <v>676</v>
      </c>
      <c r="D349" s="144"/>
      <c r="E349" s="1">
        <v>21</v>
      </c>
      <c r="F349" s="1" t="s">
        <v>116</v>
      </c>
      <c r="G349" s="3"/>
      <c r="H349" s="145">
        <f t="shared" si="7"/>
        <v>0</v>
      </c>
    </row>
    <row r="350" spans="2:8" x14ac:dyDescent="0.45">
      <c r="B350" s="143"/>
      <c r="C350" s="144" t="s">
        <v>677</v>
      </c>
      <c r="D350" s="144"/>
      <c r="E350" s="1">
        <v>4</v>
      </c>
      <c r="F350" s="1" t="s">
        <v>116</v>
      </c>
      <c r="G350" s="3"/>
      <c r="H350" s="145">
        <f t="shared" si="7"/>
        <v>0</v>
      </c>
    </row>
    <row r="351" spans="2:8" ht="28.5" x14ac:dyDescent="0.45">
      <c r="B351" s="143"/>
      <c r="C351" s="144" t="s">
        <v>678</v>
      </c>
      <c r="D351" s="144"/>
      <c r="E351" s="1">
        <v>2</v>
      </c>
      <c r="F351" s="1" t="s">
        <v>116</v>
      </c>
      <c r="G351" s="3"/>
      <c r="H351" s="145">
        <f t="shared" si="7"/>
        <v>0</v>
      </c>
    </row>
    <row r="352" spans="2:8" ht="28.5" x14ac:dyDescent="0.45">
      <c r="B352" s="143"/>
      <c r="C352" s="144" t="s">
        <v>679</v>
      </c>
      <c r="D352" s="144"/>
      <c r="E352" s="1">
        <v>1</v>
      </c>
      <c r="F352" s="1" t="s">
        <v>116</v>
      </c>
      <c r="G352" s="3"/>
      <c r="H352" s="145">
        <f t="shared" si="7"/>
        <v>0</v>
      </c>
    </row>
    <row r="353" spans="2:8" ht="28.5" x14ac:dyDescent="0.45">
      <c r="B353" s="143"/>
      <c r="C353" s="144" t="s">
        <v>680</v>
      </c>
      <c r="D353" s="144"/>
      <c r="E353" s="1">
        <v>7</v>
      </c>
      <c r="F353" s="1" t="s">
        <v>116</v>
      </c>
      <c r="G353" s="3"/>
      <c r="H353" s="145">
        <f t="shared" si="7"/>
        <v>0</v>
      </c>
    </row>
    <row r="354" spans="2:8" x14ac:dyDescent="0.45">
      <c r="B354" s="143"/>
      <c r="C354" s="144" t="s">
        <v>681</v>
      </c>
      <c r="D354" s="144"/>
      <c r="E354" s="1">
        <v>1</v>
      </c>
      <c r="F354" s="1" t="s">
        <v>116</v>
      </c>
      <c r="G354" s="3"/>
      <c r="H354" s="145">
        <f t="shared" si="7"/>
        <v>0</v>
      </c>
    </row>
    <row r="355" spans="2:8" x14ac:dyDescent="0.45">
      <c r="B355" s="143"/>
      <c r="C355" s="144" t="s">
        <v>682</v>
      </c>
      <c r="D355" s="144"/>
      <c r="E355" s="1">
        <v>4</v>
      </c>
      <c r="F355" s="1" t="s">
        <v>116</v>
      </c>
      <c r="G355" s="3"/>
      <c r="H355" s="145">
        <f t="shared" si="7"/>
        <v>0</v>
      </c>
    </row>
    <row r="356" spans="2:8" x14ac:dyDescent="0.45">
      <c r="B356" s="143"/>
      <c r="C356" s="144" t="s">
        <v>683</v>
      </c>
      <c r="D356" s="144"/>
      <c r="E356" s="1">
        <v>16</v>
      </c>
      <c r="F356" s="1" t="s">
        <v>116</v>
      </c>
      <c r="G356" s="3"/>
      <c r="H356" s="145">
        <f t="shared" si="7"/>
        <v>0</v>
      </c>
    </row>
    <row r="357" spans="2:8" x14ac:dyDescent="0.45">
      <c r="B357" s="143"/>
      <c r="C357" s="144" t="s">
        <v>684</v>
      </c>
      <c r="D357" s="144"/>
      <c r="E357" s="1">
        <v>3</v>
      </c>
      <c r="F357" s="1" t="s">
        <v>116</v>
      </c>
      <c r="G357" s="3"/>
      <c r="H357" s="145">
        <f t="shared" si="7"/>
        <v>0</v>
      </c>
    </row>
    <row r="358" spans="2:8" x14ac:dyDescent="0.45">
      <c r="B358" s="143"/>
      <c r="C358" s="144" t="s">
        <v>685</v>
      </c>
      <c r="D358" s="144"/>
      <c r="E358" s="1">
        <v>1</v>
      </c>
      <c r="F358" s="1" t="s">
        <v>116</v>
      </c>
      <c r="G358" s="3"/>
      <c r="H358" s="145">
        <f t="shared" si="7"/>
        <v>0</v>
      </c>
    </row>
    <row r="359" spans="2:8" x14ac:dyDescent="0.45">
      <c r="B359" s="143"/>
      <c r="C359" s="144" t="s">
        <v>686</v>
      </c>
      <c r="D359" s="144"/>
      <c r="E359" s="1">
        <v>2</v>
      </c>
      <c r="F359" s="1" t="s">
        <v>116</v>
      </c>
      <c r="G359" s="3"/>
      <c r="H359" s="145">
        <f t="shared" si="7"/>
        <v>0</v>
      </c>
    </row>
    <row r="360" spans="2:8" x14ac:dyDescent="0.45">
      <c r="B360" s="143"/>
      <c r="C360" s="144" t="s">
        <v>687</v>
      </c>
      <c r="D360" s="144"/>
      <c r="E360" s="1">
        <v>2</v>
      </c>
      <c r="F360" s="1" t="s">
        <v>116</v>
      </c>
      <c r="G360" s="3"/>
      <c r="H360" s="145">
        <f t="shared" si="7"/>
        <v>0</v>
      </c>
    </row>
    <row r="361" spans="2:8" x14ac:dyDescent="0.45">
      <c r="B361" s="143"/>
      <c r="C361" s="144" t="s">
        <v>688</v>
      </c>
      <c r="D361" s="144"/>
      <c r="E361" s="1">
        <v>4</v>
      </c>
      <c r="F361" s="1" t="s">
        <v>116</v>
      </c>
      <c r="G361" s="3"/>
      <c r="H361" s="145">
        <f t="shared" si="7"/>
        <v>0</v>
      </c>
    </row>
    <row r="362" spans="2:8" x14ac:dyDescent="0.45">
      <c r="B362" s="143"/>
      <c r="C362" s="144" t="s">
        <v>689</v>
      </c>
      <c r="D362" s="144"/>
      <c r="E362" s="1">
        <v>26</v>
      </c>
      <c r="F362" s="1" t="s">
        <v>116</v>
      </c>
      <c r="G362" s="3"/>
      <c r="H362" s="145">
        <f t="shared" si="7"/>
        <v>0</v>
      </c>
    </row>
    <row r="363" spans="2:8" x14ac:dyDescent="0.45">
      <c r="B363" s="143"/>
      <c r="C363" s="144" t="s">
        <v>690</v>
      </c>
      <c r="D363" s="144"/>
      <c r="E363" s="1">
        <v>4</v>
      </c>
      <c r="F363" s="1" t="s">
        <v>116</v>
      </c>
      <c r="G363" s="3"/>
      <c r="H363" s="145">
        <f t="shared" si="7"/>
        <v>0</v>
      </c>
    </row>
    <row r="364" spans="2:8" x14ac:dyDescent="0.45">
      <c r="B364" s="143"/>
      <c r="C364" s="144" t="s">
        <v>691</v>
      </c>
      <c r="D364" s="144"/>
      <c r="E364" s="1">
        <v>7</v>
      </c>
      <c r="F364" s="1" t="s">
        <v>116</v>
      </c>
      <c r="G364" s="3"/>
      <c r="H364" s="145">
        <f t="shared" si="7"/>
        <v>0</v>
      </c>
    </row>
    <row r="365" spans="2:8" x14ac:dyDescent="0.45">
      <c r="B365" s="143"/>
      <c r="C365" s="144" t="s">
        <v>692</v>
      </c>
      <c r="D365" s="144"/>
      <c r="E365" s="1">
        <v>1</v>
      </c>
      <c r="F365" s="1" t="s">
        <v>116</v>
      </c>
      <c r="G365" s="3"/>
      <c r="H365" s="145">
        <f t="shared" si="7"/>
        <v>0</v>
      </c>
    </row>
    <row r="366" spans="2:8" x14ac:dyDescent="0.45">
      <c r="B366" s="143"/>
      <c r="C366" s="144" t="s">
        <v>693</v>
      </c>
      <c r="D366" s="144"/>
      <c r="E366" s="1">
        <v>1</v>
      </c>
      <c r="F366" s="1" t="s">
        <v>116</v>
      </c>
      <c r="G366" s="3"/>
      <c r="H366" s="145">
        <f t="shared" si="7"/>
        <v>0</v>
      </c>
    </row>
    <row r="367" spans="2:8" x14ac:dyDescent="0.45">
      <c r="B367" s="143" t="s">
        <v>694</v>
      </c>
      <c r="C367" s="144" t="s">
        <v>695</v>
      </c>
      <c r="D367" s="146"/>
      <c r="E367" s="1"/>
      <c r="F367" s="1"/>
      <c r="G367" s="3"/>
      <c r="H367" s="145">
        <f t="shared" si="7"/>
        <v>0</v>
      </c>
    </row>
    <row r="368" spans="2:8" ht="28.5" x14ac:dyDescent="0.45">
      <c r="B368" s="143"/>
      <c r="C368" s="144" t="s">
        <v>696</v>
      </c>
      <c r="D368" s="146"/>
      <c r="E368" s="1"/>
      <c r="F368" s="1"/>
      <c r="G368" s="3"/>
      <c r="H368" s="145">
        <f t="shared" si="7"/>
        <v>0</v>
      </c>
    </row>
    <row r="369" spans="2:8" x14ac:dyDescent="0.45">
      <c r="B369" s="143"/>
      <c r="C369" s="144" t="s">
        <v>697</v>
      </c>
      <c r="D369" s="144"/>
      <c r="E369" s="1">
        <v>1</v>
      </c>
      <c r="F369" s="1" t="s">
        <v>393</v>
      </c>
      <c r="G369" s="3"/>
      <c r="H369" s="145">
        <f t="shared" si="7"/>
        <v>0</v>
      </c>
    </row>
    <row r="370" spans="2:8" x14ac:dyDescent="0.45">
      <c r="B370" s="143"/>
      <c r="C370" s="144" t="s">
        <v>698</v>
      </c>
      <c r="D370" s="144"/>
      <c r="E370" s="1">
        <v>6</v>
      </c>
      <c r="F370" s="1" t="s">
        <v>116</v>
      </c>
      <c r="G370" s="3"/>
      <c r="H370" s="145">
        <f t="shared" si="7"/>
        <v>0</v>
      </c>
    </row>
    <row r="371" spans="2:8" x14ac:dyDescent="0.45">
      <c r="B371" s="143"/>
      <c r="C371" s="144" t="s">
        <v>699</v>
      </c>
      <c r="D371" s="144"/>
      <c r="E371" s="1">
        <v>1</v>
      </c>
      <c r="F371" s="1" t="s">
        <v>116</v>
      </c>
      <c r="G371" s="3"/>
      <c r="H371" s="145">
        <f t="shared" si="7"/>
        <v>0</v>
      </c>
    </row>
    <row r="372" spans="2:8" x14ac:dyDescent="0.45">
      <c r="B372" s="143"/>
      <c r="C372" s="144" t="s">
        <v>700</v>
      </c>
      <c r="D372" s="144"/>
      <c r="E372" s="1">
        <v>2</v>
      </c>
      <c r="F372" s="1" t="s">
        <v>116</v>
      </c>
      <c r="G372" s="3"/>
      <c r="H372" s="145">
        <f t="shared" si="7"/>
        <v>0</v>
      </c>
    </row>
    <row r="373" spans="2:8" x14ac:dyDescent="0.45">
      <c r="B373" s="143"/>
      <c r="C373" s="144" t="s">
        <v>701</v>
      </c>
      <c r="D373" s="144"/>
      <c r="E373" s="1">
        <v>2</v>
      </c>
      <c r="F373" s="1" t="s">
        <v>116</v>
      </c>
      <c r="G373" s="3"/>
      <c r="H373" s="145">
        <f t="shared" si="7"/>
        <v>0</v>
      </c>
    </row>
    <row r="374" spans="2:8" x14ac:dyDescent="0.45">
      <c r="B374" s="143"/>
      <c r="C374" s="144" t="s">
        <v>702</v>
      </c>
      <c r="D374" s="144"/>
      <c r="E374" s="1">
        <v>2</v>
      </c>
      <c r="F374" s="1" t="s">
        <v>116</v>
      </c>
      <c r="G374" s="3"/>
      <c r="H374" s="145">
        <f t="shared" si="7"/>
        <v>0</v>
      </c>
    </row>
    <row r="375" spans="2:8" x14ac:dyDescent="0.45">
      <c r="B375" s="143" t="s">
        <v>703</v>
      </c>
      <c r="C375" s="144" t="s">
        <v>704</v>
      </c>
      <c r="D375" s="146"/>
      <c r="E375" s="1"/>
      <c r="F375" s="1"/>
      <c r="G375" s="3"/>
      <c r="H375" s="145">
        <f t="shared" si="7"/>
        <v>0</v>
      </c>
    </row>
    <row r="376" spans="2:8" x14ac:dyDescent="0.45">
      <c r="B376" s="143"/>
      <c r="C376" s="144" t="s">
        <v>705</v>
      </c>
      <c r="D376" s="144"/>
      <c r="E376" s="1">
        <v>7</v>
      </c>
      <c r="F376" s="1" t="s">
        <v>116</v>
      </c>
      <c r="G376" s="3"/>
      <c r="H376" s="145">
        <f t="shared" si="7"/>
        <v>0</v>
      </c>
    </row>
    <row r="377" spans="2:8" x14ac:dyDescent="0.45">
      <c r="B377" s="143"/>
      <c r="C377" s="144" t="s">
        <v>706</v>
      </c>
      <c r="D377" s="144"/>
      <c r="E377" s="1">
        <v>9</v>
      </c>
      <c r="F377" s="1" t="s">
        <v>116</v>
      </c>
      <c r="G377" s="3"/>
      <c r="H377" s="145">
        <f t="shared" si="7"/>
        <v>0</v>
      </c>
    </row>
    <row r="378" spans="2:8" x14ac:dyDescent="0.45">
      <c r="B378" s="143"/>
      <c r="C378" s="144" t="s">
        <v>707</v>
      </c>
      <c r="D378" s="144"/>
      <c r="E378" s="1">
        <v>6</v>
      </c>
      <c r="F378" s="1" t="s">
        <v>116</v>
      </c>
      <c r="G378" s="3"/>
      <c r="H378" s="145">
        <f t="shared" si="7"/>
        <v>0</v>
      </c>
    </row>
    <row r="379" spans="2:8" x14ac:dyDescent="0.45">
      <c r="B379" s="143"/>
      <c r="C379" s="144" t="s">
        <v>708</v>
      </c>
      <c r="D379" s="144"/>
      <c r="E379" s="1">
        <v>24</v>
      </c>
      <c r="F379" s="1" t="s">
        <v>116</v>
      </c>
      <c r="G379" s="3"/>
      <c r="H379" s="145">
        <f t="shared" si="7"/>
        <v>0</v>
      </c>
    </row>
    <row r="380" spans="2:8" x14ac:dyDescent="0.45">
      <c r="B380" s="143"/>
      <c r="C380" s="144" t="s">
        <v>709</v>
      </c>
      <c r="D380" s="144"/>
      <c r="E380" s="1">
        <v>2</v>
      </c>
      <c r="F380" s="1" t="s">
        <v>116</v>
      </c>
      <c r="G380" s="3"/>
      <c r="H380" s="145">
        <f t="shared" si="7"/>
        <v>0</v>
      </c>
    </row>
    <row r="381" spans="2:8" x14ac:dyDescent="0.45">
      <c r="B381" s="143"/>
      <c r="C381" s="144" t="s">
        <v>710</v>
      </c>
      <c r="D381" s="144"/>
      <c r="E381" s="1">
        <v>3</v>
      </c>
      <c r="F381" s="1" t="s">
        <v>116</v>
      </c>
      <c r="G381" s="3"/>
      <c r="H381" s="145">
        <f t="shared" si="7"/>
        <v>0</v>
      </c>
    </row>
    <row r="382" spans="2:8" x14ac:dyDescent="0.45">
      <c r="B382" s="143" t="s">
        <v>711</v>
      </c>
      <c r="C382" s="144" t="s">
        <v>712</v>
      </c>
      <c r="D382" s="144"/>
      <c r="E382" s="1"/>
      <c r="F382" s="1"/>
      <c r="G382" s="3"/>
      <c r="H382" s="145">
        <f t="shared" si="7"/>
        <v>0</v>
      </c>
    </row>
    <row r="383" spans="2:8" ht="28.5" x14ac:dyDescent="0.45">
      <c r="B383" s="143"/>
      <c r="C383" s="144" t="s">
        <v>713</v>
      </c>
      <c r="D383" s="144"/>
      <c r="E383" s="1">
        <v>1</v>
      </c>
      <c r="F383" s="1" t="s">
        <v>116</v>
      </c>
      <c r="G383" s="3"/>
      <c r="H383" s="145">
        <f t="shared" si="7"/>
        <v>0</v>
      </c>
    </row>
    <row r="384" spans="2:8" ht="28.5" x14ac:dyDescent="0.45">
      <c r="B384" s="143"/>
      <c r="C384" s="144" t="s">
        <v>714</v>
      </c>
      <c r="D384" s="144"/>
      <c r="E384" s="1">
        <v>1</v>
      </c>
      <c r="F384" s="1" t="s">
        <v>116</v>
      </c>
      <c r="G384" s="3"/>
      <c r="H384" s="145">
        <f t="shared" si="7"/>
        <v>0</v>
      </c>
    </row>
    <row r="385" spans="2:8" x14ac:dyDescent="0.45">
      <c r="B385" s="143"/>
      <c r="C385" s="144" t="s">
        <v>715</v>
      </c>
      <c r="D385" s="144"/>
      <c r="E385" s="1">
        <v>1</v>
      </c>
      <c r="F385" s="1" t="s">
        <v>116</v>
      </c>
      <c r="G385" s="3"/>
      <c r="H385" s="145">
        <f t="shared" si="7"/>
        <v>0</v>
      </c>
    </row>
    <row r="386" spans="2:8" ht="28.5" x14ac:dyDescent="0.45">
      <c r="B386" s="143"/>
      <c r="C386" s="144" t="s">
        <v>716</v>
      </c>
      <c r="D386" s="144"/>
      <c r="E386" s="1">
        <v>2</v>
      </c>
      <c r="F386" s="1" t="s">
        <v>116</v>
      </c>
      <c r="G386" s="3"/>
      <c r="H386" s="145">
        <f t="shared" si="7"/>
        <v>0</v>
      </c>
    </row>
    <row r="387" spans="2:8" x14ac:dyDescent="0.45">
      <c r="B387" s="143" t="s">
        <v>717</v>
      </c>
      <c r="C387" s="144" t="s">
        <v>718</v>
      </c>
      <c r="D387" s="144"/>
      <c r="E387" s="1"/>
      <c r="F387" s="1"/>
      <c r="G387" s="3"/>
      <c r="H387" s="145"/>
    </row>
    <row r="388" spans="2:8" ht="313.5" x14ac:dyDescent="0.45">
      <c r="B388" s="143"/>
      <c r="C388" s="144" t="s">
        <v>719</v>
      </c>
      <c r="D388" s="144"/>
      <c r="E388" s="1">
        <v>1</v>
      </c>
      <c r="F388" s="1" t="s">
        <v>116</v>
      </c>
      <c r="G388" s="3"/>
      <c r="H388" s="145">
        <f t="shared" si="7"/>
        <v>0</v>
      </c>
    </row>
    <row r="389" spans="2:8" ht="99.75" x14ac:dyDescent="0.45">
      <c r="B389" s="143"/>
      <c r="C389" s="144" t="s">
        <v>720</v>
      </c>
      <c r="D389" s="144"/>
      <c r="E389" s="1">
        <v>1</v>
      </c>
      <c r="F389" s="1" t="s">
        <v>116</v>
      </c>
      <c r="G389" s="3"/>
      <c r="H389" s="145">
        <f t="shared" si="7"/>
        <v>0</v>
      </c>
    </row>
    <row r="390" spans="2:8" ht="99.75" x14ac:dyDescent="0.45">
      <c r="B390" s="143"/>
      <c r="C390" s="144" t="s">
        <v>721</v>
      </c>
      <c r="D390" s="144"/>
      <c r="E390" s="1">
        <v>1</v>
      </c>
      <c r="F390" s="1" t="s">
        <v>116</v>
      </c>
      <c r="G390" s="3"/>
      <c r="H390" s="145">
        <f t="shared" si="7"/>
        <v>0</v>
      </c>
    </row>
    <row r="391" spans="2:8" ht="57" x14ac:dyDescent="0.45">
      <c r="B391" s="143"/>
      <c r="C391" s="144" t="s">
        <v>722</v>
      </c>
      <c r="D391" s="144"/>
      <c r="E391" s="1">
        <v>1</v>
      </c>
      <c r="F391" s="1" t="s">
        <v>116</v>
      </c>
      <c r="G391" s="3"/>
      <c r="H391" s="145">
        <f t="shared" si="7"/>
        <v>0</v>
      </c>
    </row>
    <row r="392" spans="2:8" ht="28.5" x14ac:dyDescent="0.45">
      <c r="B392" s="143"/>
      <c r="C392" s="144" t="s">
        <v>723</v>
      </c>
      <c r="D392" s="144"/>
      <c r="E392" s="1">
        <v>1</v>
      </c>
      <c r="F392" s="1" t="s">
        <v>116</v>
      </c>
      <c r="G392" s="3"/>
      <c r="H392" s="145">
        <f t="shared" si="7"/>
        <v>0</v>
      </c>
    </row>
    <row r="393" spans="2:8" ht="28.5" x14ac:dyDescent="0.45">
      <c r="B393" s="143"/>
      <c r="C393" s="144" t="s">
        <v>724</v>
      </c>
      <c r="D393" s="144"/>
      <c r="E393" s="1">
        <v>1</v>
      </c>
      <c r="F393" s="1" t="s">
        <v>116</v>
      </c>
      <c r="G393" s="3"/>
      <c r="H393" s="145">
        <f t="shared" si="7"/>
        <v>0</v>
      </c>
    </row>
    <row r="394" spans="2:8" x14ac:dyDescent="0.45">
      <c r="B394" s="143" t="s">
        <v>725</v>
      </c>
      <c r="C394" s="144" t="s">
        <v>726</v>
      </c>
      <c r="D394" s="144"/>
      <c r="E394" s="1"/>
      <c r="F394" s="1"/>
      <c r="G394" s="3"/>
      <c r="H394" s="145">
        <f t="shared" ref="H394:H400" si="8">E394*G394</f>
        <v>0</v>
      </c>
    </row>
    <row r="395" spans="2:8" x14ac:dyDescent="0.45">
      <c r="B395" s="143"/>
      <c r="C395" s="144" t="s">
        <v>727</v>
      </c>
      <c r="D395" s="144"/>
      <c r="E395" s="1">
        <v>2</v>
      </c>
      <c r="F395" s="1" t="s">
        <v>116</v>
      </c>
      <c r="G395" s="3"/>
      <c r="H395" s="145">
        <f t="shared" si="8"/>
        <v>0</v>
      </c>
    </row>
    <row r="396" spans="2:8" x14ac:dyDescent="0.45">
      <c r="B396" s="143"/>
      <c r="C396" s="144" t="s">
        <v>728</v>
      </c>
      <c r="D396" s="144"/>
      <c r="E396" s="1">
        <v>2</v>
      </c>
      <c r="F396" s="1" t="s">
        <v>116</v>
      </c>
      <c r="G396" s="3"/>
      <c r="H396" s="145">
        <f t="shared" si="8"/>
        <v>0</v>
      </c>
    </row>
    <row r="397" spans="2:8" x14ac:dyDescent="0.45">
      <c r="B397" s="143" t="s">
        <v>729</v>
      </c>
      <c r="C397" s="144" t="s">
        <v>730</v>
      </c>
      <c r="D397" s="144"/>
      <c r="E397" s="1"/>
      <c r="F397" s="1"/>
      <c r="G397" s="3"/>
      <c r="H397" s="145">
        <f t="shared" si="8"/>
        <v>0</v>
      </c>
    </row>
    <row r="398" spans="2:8" x14ac:dyDescent="0.45">
      <c r="B398" s="143"/>
      <c r="C398" s="144" t="s">
        <v>730</v>
      </c>
      <c r="D398" s="144"/>
      <c r="E398" s="1">
        <v>1</v>
      </c>
      <c r="F398" s="1" t="s">
        <v>393</v>
      </c>
      <c r="G398" s="3"/>
      <c r="H398" s="145">
        <f t="shared" si="8"/>
        <v>0</v>
      </c>
    </row>
    <row r="399" spans="2:8" x14ac:dyDescent="0.45">
      <c r="B399" s="143" t="s">
        <v>731</v>
      </c>
      <c r="C399" s="144" t="s">
        <v>437</v>
      </c>
      <c r="D399" s="144"/>
      <c r="E399" s="1"/>
      <c r="F399" s="1"/>
      <c r="G399" s="3"/>
      <c r="H399" s="145">
        <f t="shared" si="8"/>
        <v>0</v>
      </c>
    </row>
    <row r="400" spans="2:8" x14ac:dyDescent="0.45">
      <c r="B400" s="143"/>
      <c r="C400" s="144" t="s">
        <v>437</v>
      </c>
      <c r="D400" s="144"/>
      <c r="E400" s="1">
        <v>1</v>
      </c>
      <c r="F400" s="1" t="s">
        <v>393</v>
      </c>
      <c r="G400" s="3"/>
      <c r="H400" s="145">
        <f t="shared" si="8"/>
        <v>0</v>
      </c>
    </row>
    <row r="401" spans="2:8" x14ac:dyDescent="0.45">
      <c r="B401" s="143"/>
      <c r="C401" s="144"/>
      <c r="D401" s="144"/>
      <c r="E401" s="1"/>
      <c r="F401" s="1"/>
      <c r="G401" s="1"/>
      <c r="H401" s="145"/>
    </row>
    <row r="402" spans="2:8" x14ac:dyDescent="0.45">
      <c r="B402" s="147"/>
      <c r="C402" s="148" t="s">
        <v>732</v>
      </c>
      <c r="D402" s="148"/>
      <c r="E402" s="149"/>
      <c r="F402" s="150"/>
      <c r="G402" s="2"/>
      <c r="H402" s="151">
        <f>SUM(H295:H401)</f>
        <v>0</v>
      </c>
    </row>
    <row r="403" spans="2:8" x14ac:dyDescent="0.45">
      <c r="B403" s="143"/>
      <c r="C403" s="133"/>
      <c r="D403" s="133"/>
      <c r="E403" s="1"/>
      <c r="F403" s="1"/>
      <c r="G403" s="1"/>
      <c r="H403" s="145"/>
    </row>
    <row r="404" spans="2:8" x14ac:dyDescent="0.45">
      <c r="B404" s="143"/>
      <c r="C404" s="144"/>
      <c r="D404" s="144"/>
      <c r="E404" s="1"/>
      <c r="F404" s="154"/>
      <c r="G404" s="1"/>
      <c r="H404" s="145"/>
    </row>
    <row r="405" spans="2:8" s="156" customFormat="1" ht="35.75" customHeight="1" thickBot="1" x14ac:dyDescent="0.5">
      <c r="B405" s="229"/>
      <c r="C405" s="224" t="s">
        <v>733</v>
      </c>
      <c r="D405" s="224"/>
      <c r="E405" s="226"/>
      <c r="F405" s="227"/>
      <c r="G405" s="226"/>
      <c r="H405" s="155">
        <f>H402+H293+H286+H225+H205+H89+H41</f>
        <v>0</v>
      </c>
    </row>
    <row r="406" spans="2:8" x14ac:dyDescent="0.45">
      <c r="B406" s="157"/>
      <c r="C406" s="158"/>
      <c r="D406" s="158"/>
      <c r="E406" s="134"/>
      <c r="F406" s="135"/>
      <c r="G406" s="134"/>
      <c r="H406" s="136"/>
    </row>
    <row r="407" spans="2:8" x14ac:dyDescent="0.45">
      <c r="B407" s="157"/>
      <c r="C407" s="158"/>
      <c r="D407" s="158"/>
      <c r="E407" s="134"/>
      <c r="F407" s="135"/>
      <c r="G407" s="134"/>
      <c r="H407" s="136"/>
    </row>
    <row r="408" spans="2:8" x14ac:dyDescent="0.45">
      <c r="B408" s="157"/>
      <c r="C408" s="158"/>
      <c r="D408" s="158"/>
      <c r="E408" s="134"/>
      <c r="F408" s="135"/>
      <c r="G408" s="134"/>
      <c r="H408" s="136"/>
    </row>
    <row r="409" spans="2:8" x14ac:dyDescent="0.45">
      <c r="B409" s="157"/>
      <c r="C409" s="158"/>
      <c r="D409" s="158"/>
      <c r="E409" s="134"/>
      <c r="F409" s="135"/>
      <c r="G409" s="134"/>
      <c r="H409" s="136"/>
    </row>
    <row r="410" spans="2:8" x14ac:dyDescent="0.45">
      <c r="B410" s="157"/>
      <c r="C410" s="158"/>
      <c r="D410" s="158"/>
      <c r="E410" s="134"/>
      <c r="F410" s="135"/>
      <c r="G410" s="134"/>
      <c r="H410" s="136"/>
    </row>
    <row r="411" spans="2:8" x14ac:dyDescent="0.45">
      <c r="B411" s="157"/>
      <c r="C411" s="158"/>
      <c r="D411" s="158"/>
      <c r="E411" s="134"/>
      <c r="F411" s="135"/>
      <c r="G411" s="134"/>
      <c r="H411" s="136"/>
    </row>
    <row r="412" spans="2:8" x14ac:dyDescent="0.45">
      <c r="B412" s="157"/>
      <c r="C412" s="158"/>
      <c r="D412" s="158"/>
      <c r="E412" s="134"/>
      <c r="F412" s="135"/>
      <c r="G412" s="134"/>
      <c r="H412" s="136"/>
    </row>
    <row r="413" spans="2:8" x14ac:dyDescent="0.45">
      <c r="B413" s="157"/>
      <c r="C413" s="158"/>
      <c r="D413" s="158"/>
      <c r="E413" s="134"/>
      <c r="F413" s="135"/>
      <c r="G413" s="134"/>
      <c r="H413" s="136"/>
    </row>
    <row r="414" spans="2:8" x14ac:dyDescent="0.45">
      <c r="B414" s="157"/>
      <c r="C414" s="158"/>
      <c r="D414" s="158"/>
      <c r="E414" s="134"/>
      <c r="F414" s="135"/>
      <c r="G414" s="134"/>
      <c r="H414" s="136"/>
    </row>
    <row r="415" spans="2:8" x14ac:dyDescent="0.45">
      <c r="B415" s="157"/>
      <c r="C415" s="158"/>
      <c r="D415" s="158"/>
      <c r="E415" s="134"/>
      <c r="F415" s="135"/>
      <c r="G415" s="134"/>
      <c r="H415" s="136"/>
    </row>
    <row r="416" spans="2:8" x14ac:dyDescent="0.45">
      <c r="B416" s="157"/>
      <c r="C416" s="158"/>
      <c r="D416" s="158"/>
      <c r="E416" s="134"/>
      <c r="F416" s="135"/>
      <c r="G416" s="134"/>
      <c r="H416" s="136"/>
    </row>
    <row r="417" spans="2:8" x14ac:dyDescent="0.45">
      <c r="B417" s="157"/>
      <c r="C417" s="158"/>
      <c r="D417" s="158"/>
      <c r="E417" s="134"/>
      <c r="F417" s="135"/>
      <c r="G417" s="134"/>
      <c r="H417" s="136"/>
    </row>
    <row r="418" spans="2:8" x14ac:dyDescent="0.45">
      <c r="B418" s="157"/>
      <c r="C418" s="158"/>
      <c r="D418" s="158"/>
      <c r="E418" s="134"/>
      <c r="F418" s="135"/>
      <c r="G418" s="134"/>
      <c r="H418" s="136"/>
    </row>
    <row r="419" spans="2:8" x14ac:dyDescent="0.45">
      <c r="B419" s="157"/>
      <c r="C419" s="158"/>
      <c r="D419" s="158"/>
      <c r="E419" s="134"/>
      <c r="F419" s="135"/>
      <c r="G419" s="134"/>
      <c r="H419" s="136"/>
    </row>
    <row r="420" spans="2:8" x14ac:dyDescent="0.45">
      <c r="B420" s="157"/>
      <c r="C420" s="158"/>
      <c r="D420" s="158"/>
      <c r="E420" s="134"/>
      <c r="F420" s="135"/>
      <c r="G420" s="134"/>
      <c r="H420" s="136"/>
    </row>
    <row r="421" spans="2:8" x14ac:dyDescent="0.45">
      <c r="B421" s="157"/>
      <c r="C421" s="158"/>
      <c r="D421" s="158"/>
      <c r="E421" s="134"/>
      <c r="F421" s="135"/>
      <c r="G421" s="134"/>
      <c r="H421" s="136"/>
    </row>
    <row r="422" spans="2:8" x14ac:dyDescent="0.45">
      <c r="B422" s="157"/>
      <c r="C422" s="158"/>
      <c r="D422" s="158"/>
      <c r="E422" s="134"/>
      <c r="F422" s="135"/>
      <c r="G422" s="134"/>
      <c r="H422" s="136"/>
    </row>
    <row r="423" spans="2:8" x14ac:dyDescent="0.45">
      <c r="B423" s="157"/>
      <c r="C423" s="158"/>
      <c r="D423" s="158"/>
      <c r="E423" s="134"/>
      <c r="F423" s="135"/>
      <c r="G423" s="134"/>
      <c r="H423" s="136"/>
    </row>
    <row r="424" spans="2:8" x14ac:dyDescent="0.45">
      <c r="B424" s="157"/>
      <c r="C424" s="158"/>
      <c r="D424" s="158"/>
      <c r="E424" s="134"/>
      <c r="F424" s="135"/>
      <c r="G424" s="134"/>
      <c r="H424" s="136"/>
    </row>
    <row r="425" spans="2:8" x14ac:dyDescent="0.45">
      <c r="B425" s="157"/>
      <c r="C425" s="158"/>
      <c r="D425" s="158"/>
      <c r="E425" s="134"/>
      <c r="F425" s="135"/>
      <c r="G425" s="134"/>
      <c r="H425" s="136"/>
    </row>
    <row r="426" spans="2:8" x14ac:dyDescent="0.45">
      <c r="B426" s="157"/>
      <c r="C426" s="158"/>
      <c r="D426" s="158"/>
      <c r="E426" s="134"/>
      <c r="F426" s="135"/>
      <c r="G426" s="134"/>
      <c r="H426" s="136"/>
    </row>
    <row r="427" spans="2:8" x14ac:dyDescent="0.45">
      <c r="B427" s="157"/>
      <c r="C427" s="158"/>
      <c r="D427" s="158"/>
      <c r="E427" s="134"/>
      <c r="F427" s="135"/>
      <c r="G427" s="134"/>
      <c r="H427" s="136"/>
    </row>
    <row r="428" spans="2:8" x14ac:dyDescent="0.45">
      <c r="B428" s="157"/>
      <c r="C428" s="158"/>
      <c r="D428" s="158"/>
      <c r="E428" s="134"/>
      <c r="F428" s="135"/>
      <c r="G428" s="134"/>
      <c r="H428" s="136"/>
    </row>
    <row r="429" spans="2:8" x14ac:dyDescent="0.45">
      <c r="B429" s="157"/>
      <c r="C429" s="158"/>
      <c r="D429" s="158"/>
      <c r="E429" s="134"/>
      <c r="F429" s="135"/>
      <c r="G429" s="134"/>
      <c r="H429" s="136"/>
    </row>
    <row r="430" spans="2:8" x14ac:dyDescent="0.45">
      <c r="B430" s="157"/>
      <c r="C430" s="158"/>
      <c r="D430" s="158"/>
      <c r="E430" s="134"/>
      <c r="F430" s="135"/>
      <c r="G430" s="134"/>
      <c r="H430" s="136"/>
    </row>
    <row r="431" spans="2:8" x14ac:dyDescent="0.45">
      <c r="B431" s="157"/>
      <c r="C431" s="158"/>
      <c r="D431" s="158"/>
      <c r="E431" s="134"/>
      <c r="F431" s="135"/>
      <c r="G431" s="134"/>
      <c r="H431" s="136"/>
    </row>
    <row r="432" spans="2:8" x14ac:dyDescent="0.45">
      <c r="B432" s="157"/>
      <c r="C432" s="158"/>
      <c r="D432" s="158"/>
      <c r="E432" s="134"/>
      <c r="F432" s="135"/>
      <c r="G432" s="134"/>
      <c r="H432" s="136"/>
    </row>
    <row r="433" spans="2:8" x14ac:dyDescent="0.45">
      <c r="B433" s="157"/>
      <c r="C433" s="158"/>
      <c r="D433" s="158"/>
      <c r="E433" s="134"/>
      <c r="F433" s="135"/>
      <c r="G433" s="134"/>
      <c r="H433" s="136"/>
    </row>
    <row r="434" spans="2:8" x14ac:dyDescent="0.45">
      <c r="B434" s="157"/>
      <c r="C434" s="158"/>
      <c r="D434" s="158"/>
      <c r="E434" s="134"/>
      <c r="F434" s="135"/>
      <c r="G434" s="134"/>
      <c r="H434" s="136"/>
    </row>
    <row r="435" spans="2:8" x14ac:dyDescent="0.45">
      <c r="B435" s="157"/>
      <c r="C435" s="158"/>
      <c r="D435" s="158"/>
      <c r="E435" s="134"/>
      <c r="F435" s="135"/>
      <c r="G435" s="134"/>
      <c r="H435" s="136"/>
    </row>
    <row r="436" spans="2:8" x14ac:dyDescent="0.45">
      <c r="B436" s="157"/>
      <c r="C436" s="158"/>
      <c r="D436" s="158"/>
      <c r="E436" s="134"/>
      <c r="F436" s="135"/>
      <c r="G436" s="134"/>
      <c r="H436" s="136"/>
    </row>
    <row r="437" spans="2:8" x14ac:dyDescent="0.45">
      <c r="B437" s="157"/>
      <c r="C437" s="158"/>
      <c r="D437" s="158"/>
      <c r="E437" s="134"/>
      <c r="F437" s="135"/>
      <c r="G437" s="134"/>
      <c r="H437" s="136"/>
    </row>
    <row r="438" spans="2:8" x14ac:dyDescent="0.45">
      <c r="B438" s="157"/>
      <c r="C438" s="158"/>
      <c r="D438" s="158"/>
      <c r="E438" s="134"/>
      <c r="F438" s="135"/>
      <c r="G438" s="134"/>
      <c r="H438" s="136"/>
    </row>
    <row r="439" spans="2:8" x14ac:dyDescent="0.45">
      <c r="B439" s="157"/>
      <c r="C439" s="158"/>
      <c r="D439" s="158"/>
      <c r="E439" s="134"/>
      <c r="F439" s="135"/>
      <c r="G439" s="134"/>
      <c r="H439" s="136"/>
    </row>
    <row r="440" spans="2:8" x14ac:dyDescent="0.45">
      <c r="B440" s="157"/>
      <c r="C440" s="158"/>
      <c r="D440" s="158"/>
      <c r="E440" s="134"/>
      <c r="F440" s="135"/>
      <c r="G440" s="134"/>
      <c r="H440" s="136"/>
    </row>
    <row r="441" spans="2:8" x14ac:dyDescent="0.45">
      <c r="B441" s="157"/>
      <c r="C441" s="158"/>
      <c r="D441" s="158"/>
      <c r="E441" s="134"/>
      <c r="F441" s="135"/>
      <c r="G441" s="134"/>
      <c r="H441" s="136"/>
    </row>
    <row r="442" spans="2:8" x14ac:dyDescent="0.45">
      <c r="B442" s="157"/>
      <c r="C442" s="158"/>
      <c r="D442" s="158"/>
      <c r="E442" s="134"/>
      <c r="F442" s="135"/>
      <c r="G442" s="134"/>
      <c r="H442" s="136"/>
    </row>
    <row r="443" spans="2:8" x14ac:dyDescent="0.45">
      <c r="B443" s="157"/>
      <c r="C443" s="158"/>
      <c r="D443" s="158"/>
      <c r="E443" s="134"/>
      <c r="F443" s="135"/>
      <c r="G443" s="134"/>
      <c r="H443" s="136"/>
    </row>
    <row r="444" spans="2:8" x14ac:dyDescent="0.45">
      <c r="B444" s="157"/>
      <c r="C444" s="158"/>
      <c r="D444" s="158"/>
      <c r="E444" s="134"/>
      <c r="F444" s="135"/>
      <c r="G444" s="134"/>
      <c r="H444" s="136"/>
    </row>
    <row r="445" spans="2:8" x14ac:dyDescent="0.45">
      <c r="B445" s="157"/>
      <c r="C445" s="158"/>
      <c r="D445" s="158"/>
      <c r="E445" s="134"/>
      <c r="F445" s="135"/>
      <c r="G445" s="134"/>
      <c r="H445" s="136"/>
    </row>
    <row r="446" spans="2:8" x14ac:dyDescent="0.45">
      <c r="B446" s="157"/>
      <c r="C446" s="158"/>
      <c r="D446" s="158"/>
      <c r="E446" s="134"/>
      <c r="F446" s="135"/>
      <c r="G446" s="134"/>
      <c r="H446" s="136"/>
    </row>
    <row r="447" spans="2:8" x14ac:dyDescent="0.45">
      <c r="B447" s="157"/>
      <c r="C447" s="158"/>
      <c r="D447" s="158"/>
      <c r="E447" s="134"/>
      <c r="F447" s="135"/>
      <c r="G447" s="134"/>
      <c r="H447" s="136"/>
    </row>
    <row r="448" spans="2:8" x14ac:dyDescent="0.45">
      <c r="B448" s="157"/>
      <c r="C448" s="158"/>
      <c r="D448" s="158"/>
      <c r="E448" s="134"/>
      <c r="F448" s="135"/>
      <c r="G448" s="134"/>
      <c r="H448" s="136"/>
    </row>
    <row r="449" spans="2:8" x14ac:dyDescent="0.45">
      <c r="B449" s="157"/>
      <c r="C449" s="158"/>
      <c r="D449" s="158"/>
      <c r="E449" s="134"/>
      <c r="F449" s="135"/>
      <c r="G449" s="134"/>
      <c r="H449" s="136"/>
    </row>
    <row r="450" spans="2:8" x14ac:dyDescent="0.45">
      <c r="B450" s="157"/>
      <c r="C450" s="158"/>
      <c r="D450" s="158"/>
      <c r="E450" s="134"/>
      <c r="F450" s="135"/>
      <c r="G450" s="134"/>
      <c r="H450" s="136"/>
    </row>
    <row r="451" spans="2:8" x14ac:dyDescent="0.45">
      <c r="B451" s="157"/>
      <c r="C451" s="158"/>
      <c r="D451" s="158"/>
      <c r="E451" s="134"/>
      <c r="F451" s="135"/>
      <c r="G451" s="134"/>
      <c r="H451" s="136"/>
    </row>
    <row r="452" spans="2:8" x14ac:dyDescent="0.45">
      <c r="B452" s="157"/>
      <c r="C452" s="158"/>
      <c r="D452" s="158"/>
      <c r="E452" s="134"/>
      <c r="F452" s="135"/>
      <c r="G452" s="134"/>
      <c r="H452" s="136"/>
    </row>
    <row r="453" spans="2:8" x14ac:dyDescent="0.45">
      <c r="B453" s="157"/>
      <c r="C453" s="158"/>
      <c r="D453" s="158"/>
      <c r="E453" s="134"/>
      <c r="F453" s="135"/>
      <c r="G453" s="134"/>
      <c r="H453" s="136"/>
    </row>
    <row r="454" spans="2:8" x14ac:dyDescent="0.45">
      <c r="B454" s="157"/>
      <c r="C454" s="158"/>
      <c r="D454" s="158"/>
      <c r="E454" s="134"/>
      <c r="F454" s="135"/>
      <c r="G454" s="134"/>
      <c r="H454" s="136"/>
    </row>
    <row r="455" spans="2:8" x14ac:dyDescent="0.45">
      <c r="B455" s="157"/>
      <c r="C455" s="158"/>
      <c r="D455" s="158"/>
      <c r="E455" s="134"/>
      <c r="F455" s="135"/>
      <c r="G455" s="134"/>
      <c r="H455" s="136"/>
    </row>
    <row r="456" spans="2:8" x14ac:dyDescent="0.45">
      <c r="B456" s="157"/>
      <c r="C456" s="158"/>
      <c r="D456" s="158"/>
      <c r="E456" s="134"/>
      <c r="F456" s="135"/>
      <c r="G456" s="134"/>
      <c r="H456" s="136"/>
    </row>
    <row r="457" spans="2:8" x14ac:dyDescent="0.45">
      <c r="B457" s="157"/>
      <c r="C457" s="158"/>
      <c r="D457" s="158"/>
      <c r="E457" s="134"/>
      <c r="F457" s="135"/>
      <c r="G457" s="134"/>
      <c r="H457" s="136"/>
    </row>
    <row r="458" spans="2:8" x14ac:dyDescent="0.45">
      <c r="B458" s="157"/>
      <c r="C458" s="158"/>
      <c r="D458" s="158"/>
      <c r="E458" s="134"/>
      <c r="F458" s="135"/>
      <c r="G458" s="134"/>
      <c r="H458" s="136"/>
    </row>
    <row r="459" spans="2:8" x14ac:dyDescent="0.45">
      <c r="B459" s="157"/>
      <c r="C459" s="158"/>
      <c r="D459" s="158"/>
      <c r="E459" s="134"/>
      <c r="F459" s="135"/>
      <c r="G459" s="134"/>
      <c r="H459" s="136"/>
    </row>
    <row r="460" spans="2:8" x14ac:dyDescent="0.45">
      <c r="B460" s="157"/>
      <c r="C460" s="158"/>
      <c r="D460" s="158"/>
      <c r="E460" s="134"/>
      <c r="F460" s="135"/>
      <c r="G460" s="134"/>
      <c r="H460" s="136"/>
    </row>
    <row r="461" spans="2:8" x14ac:dyDescent="0.45">
      <c r="B461" s="157"/>
      <c r="C461" s="158"/>
      <c r="D461" s="158"/>
      <c r="E461" s="134"/>
      <c r="F461" s="135"/>
      <c r="G461" s="134"/>
      <c r="H461" s="136"/>
    </row>
    <row r="462" spans="2:8" x14ac:dyDescent="0.45">
      <c r="B462" s="157"/>
      <c r="C462" s="158"/>
      <c r="D462" s="158"/>
      <c r="E462" s="134"/>
      <c r="F462" s="135"/>
      <c r="G462" s="134"/>
      <c r="H462" s="136"/>
    </row>
    <row r="463" spans="2:8" x14ac:dyDescent="0.45">
      <c r="B463" s="157"/>
      <c r="C463" s="158"/>
      <c r="D463" s="158"/>
      <c r="E463" s="134"/>
      <c r="F463" s="135"/>
      <c r="G463" s="134"/>
      <c r="H463" s="136"/>
    </row>
    <row r="464" spans="2:8" x14ac:dyDescent="0.45">
      <c r="B464" s="157"/>
      <c r="C464" s="158"/>
      <c r="D464" s="158"/>
      <c r="E464" s="134"/>
      <c r="F464" s="135"/>
      <c r="G464" s="134"/>
      <c r="H464" s="136"/>
    </row>
    <row r="465" spans="2:8" x14ac:dyDescent="0.45">
      <c r="B465" s="157"/>
      <c r="C465" s="158"/>
      <c r="D465" s="158"/>
      <c r="E465" s="134"/>
      <c r="F465" s="135"/>
      <c r="G465" s="134"/>
      <c r="H465" s="136"/>
    </row>
    <row r="466" spans="2:8" x14ac:dyDescent="0.45">
      <c r="B466" s="157"/>
      <c r="C466" s="158"/>
      <c r="D466" s="158"/>
      <c r="E466" s="134"/>
      <c r="F466" s="135"/>
      <c r="G466" s="134"/>
      <c r="H466" s="136"/>
    </row>
    <row r="467" spans="2:8" x14ac:dyDescent="0.45">
      <c r="B467" s="157"/>
      <c r="C467" s="158"/>
      <c r="D467" s="158"/>
      <c r="E467" s="134"/>
      <c r="F467" s="135"/>
      <c r="G467" s="134"/>
      <c r="H467" s="136"/>
    </row>
    <row r="468" spans="2:8" x14ac:dyDescent="0.45">
      <c r="B468" s="157"/>
      <c r="C468" s="158"/>
      <c r="D468" s="158"/>
      <c r="E468" s="134"/>
      <c r="F468" s="135"/>
      <c r="G468" s="134"/>
      <c r="H468" s="136"/>
    </row>
    <row r="469" spans="2:8" x14ac:dyDescent="0.45">
      <c r="B469" s="157"/>
      <c r="C469" s="158"/>
      <c r="D469" s="158"/>
      <c r="E469" s="134"/>
      <c r="F469" s="135"/>
      <c r="G469" s="134"/>
      <c r="H469" s="136"/>
    </row>
    <row r="470" spans="2:8" x14ac:dyDescent="0.45">
      <c r="B470" s="157"/>
      <c r="C470" s="158"/>
      <c r="D470" s="158"/>
      <c r="E470" s="134"/>
      <c r="F470" s="135"/>
      <c r="G470" s="134"/>
      <c r="H470" s="136"/>
    </row>
    <row r="471" spans="2:8" x14ac:dyDescent="0.45">
      <c r="B471" s="157"/>
      <c r="C471" s="158"/>
      <c r="D471" s="158"/>
      <c r="E471" s="134"/>
      <c r="F471" s="135"/>
      <c r="G471" s="134"/>
      <c r="H471" s="136"/>
    </row>
    <row r="472" spans="2:8" x14ac:dyDescent="0.45">
      <c r="B472" s="157"/>
      <c r="C472" s="158"/>
      <c r="D472" s="158"/>
      <c r="E472" s="134"/>
      <c r="F472" s="135"/>
      <c r="G472" s="134"/>
      <c r="H472" s="136"/>
    </row>
    <row r="473" spans="2:8" x14ac:dyDescent="0.45">
      <c r="B473" s="157"/>
      <c r="C473" s="158"/>
      <c r="D473" s="158"/>
      <c r="E473" s="134"/>
      <c r="F473" s="135"/>
      <c r="G473" s="134"/>
      <c r="H473" s="136"/>
    </row>
    <row r="474" spans="2:8" x14ac:dyDescent="0.45">
      <c r="B474" s="157"/>
      <c r="C474" s="158"/>
      <c r="D474" s="158"/>
      <c r="E474" s="134"/>
      <c r="F474" s="135"/>
      <c r="G474" s="134"/>
      <c r="H474" s="136"/>
    </row>
    <row r="475" spans="2:8" x14ac:dyDescent="0.45">
      <c r="B475" s="157"/>
      <c r="C475" s="158"/>
      <c r="D475" s="158"/>
      <c r="E475" s="134"/>
      <c r="F475" s="135"/>
      <c r="G475" s="134"/>
      <c r="H475" s="136"/>
    </row>
    <row r="476" spans="2:8" x14ac:dyDescent="0.45">
      <c r="B476" s="157"/>
      <c r="C476" s="158"/>
      <c r="D476" s="158"/>
      <c r="E476" s="134"/>
      <c r="F476" s="135"/>
      <c r="G476" s="134"/>
      <c r="H476" s="136"/>
    </row>
    <row r="477" spans="2:8" x14ac:dyDescent="0.45">
      <c r="B477" s="157"/>
      <c r="C477" s="158"/>
      <c r="D477" s="158"/>
      <c r="E477" s="134"/>
      <c r="F477" s="135"/>
      <c r="G477" s="134"/>
      <c r="H477" s="136"/>
    </row>
    <row r="478" spans="2:8" x14ac:dyDescent="0.45">
      <c r="B478" s="157"/>
      <c r="C478" s="158"/>
      <c r="D478" s="158"/>
      <c r="E478" s="134"/>
      <c r="F478" s="135"/>
      <c r="G478" s="134"/>
      <c r="H478" s="136"/>
    </row>
    <row r="479" spans="2:8" x14ac:dyDescent="0.45">
      <c r="B479" s="157"/>
      <c r="C479" s="158"/>
      <c r="D479" s="158"/>
      <c r="E479" s="134"/>
      <c r="F479" s="135"/>
      <c r="G479" s="134"/>
      <c r="H479" s="136"/>
    </row>
    <row r="480" spans="2:8" x14ac:dyDescent="0.45">
      <c r="B480" s="157"/>
      <c r="C480" s="158"/>
      <c r="D480" s="158"/>
      <c r="E480" s="134"/>
      <c r="F480" s="135"/>
      <c r="G480" s="134"/>
      <c r="H480" s="136"/>
    </row>
    <row r="481" spans="2:8" x14ac:dyDescent="0.45">
      <c r="B481" s="157"/>
      <c r="C481" s="158"/>
      <c r="D481" s="158"/>
      <c r="E481" s="134"/>
      <c r="F481" s="135"/>
      <c r="G481" s="134"/>
      <c r="H481" s="136"/>
    </row>
    <row r="482" spans="2:8" x14ac:dyDescent="0.45">
      <c r="B482" s="157"/>
      <c r="C482" s="158"/>
      <c r="D482" s="158"/>
      <c r="E482" s="134"/>
      <c r="F482" s="135"/>
      <c r="G482" s="134"/>
      <c r="H482" s="136"/>
    </row>
    <row r="483" spans="2:8" x14ac:dyDescent="0.45">
      <c r="B483" s="157"/>
      <c r="C483" s="158"/>
      <c r="D483" s="158"/>
      <c r="E483" s="134"/>
      <c r="F483" s="135"/>
      <c r="G483" s="134"/>
      <c r="H483" s="136"/>
    </row>
    <row r="484" spans="2:8" x14ac:dyDescent="0.45">
      <c r="B484" s="157"/>
      <c r="C484" s="158"/>
      <c r="D484" s="158"/>
      <c r="E484" s="134"/>
      <c r="F484" s="135"/>
      <c r="G484" s="134"/>
      <c r="H484" s="136"/>
    </row>
    <row r="485" spans="2:8" x14ac:dyDescent="0.45">
      <c r="B485" s="157"/>
      <c r="C485" s="158"/>
      <c r="D485" s="158"/>
      <c r="E485" s="134"/>
      <c r="F485" s="135"/>
      <c r="G485" s="134"/>
      <c r="H485" s="136"/>
    </row>
    <row r="486" spans="2:8" x14ac:dyDescent="0.45">
      <c r="B486" s="157"/>
      <c r="C486" s="158"/>
      <c r="D486" s="158"/>
      <c r="E486" s="134"/>
      <c r="F486" s="135"/>
      <c r="G486" s="134"/>
      <c r="H486" s="136"/>
    </row>
    <row r="487" spans="2:8" x14ac:dyDescent="0.45">
      <c r="B487" s="157"/>
      <c r="C487" s="158"/>
      <c r="D487" s="158"/>
      <c r="E487" s="134"/>
      <c r="F487" s="135"/>
      <c r="G487" s="134"/>
      <c r="H487" s="136"/>
    </row>
    <row r="488" spans="2:8" x14ac:dyDescent="0.45">
      <c r="B488" s="157"/>
      <c r="C488" s="158"/>
      <c r="D488" s="158"/>
      <c r="E488" s="134"/>
      <c r="F488" s="135"/>
      <c r="G488" s="134"/>
      <c r="H488" s="136"/>
    </row>
    <row r="489" spans="2:8" x14ac:dyDescent="0.45">
      <c r="B489" s="157"/>
      <c r="C489" s="158"/>
      <c r="D489" s="158"/>
      <c r="E489" s="134"/>
      <c r="F489" s="135"/>
      <c r="G489" s="134"/>
      <c r="H489" s="136"/>
    </row>
    <row r="490" spans="2:8" x14ac:dyDescent="0.45">
      <c r="B490" s="157"/>
      <c r="C490" s="158"/>
      <c r="D490" s="158"/>
      <c r="E490" s="134"/>
      <c r="F490" s="135"/>
      <c r="G490" s="134"/>
      <c r="H490" s="136"/>
    </row>
    <row r="491" spans="2:8" x14ac:dyDescent="0.45">
      <c r="B491" s="157"/>
      <c r="C491" s="158"/>
      <c r="D491" s="158"/>
      <c r="E491" s="134"/>
      <c r="F491" s="135"/>
      <c r="G491" s="134"/>
      <c r="H491" s="136"/>
    </row>
    <row r="492" spans="2:8" x14ac:dyDescent="0.45">
      <c r="B492" s="157"/>
      <c r="C492" s="158"/>
      <c r="D492" s="158"/>
      <c r="E492" s="134"/>
      <c r="F492" s="135"/>
      <c r="G492" s="134"/>
      <c r="H492" s="136"/>
    </row>
    <row r="493" spans="2:8" x14ac:dyDescent="0.45">
      <c r="B493" s="157"/>
      <c r="C493" s="158"/>
      <c r="D493" s="158"/>
      <c r="E493" s="134"/>
      <c r="F493" s="135"/>
      <c r="G493" s="134"/>
      <c r="H493" s="136"/>
    </row>
    <row r="494" spans="2:8" x14ac:dyDescent="0.45">
      <c r="B494" s="157"/>
      <c r="C494" s="158"/>
      <c r="D494" s="158"/>
      <c r="E494" s="134"/>
      <c r="F494" s="135"/>
      <c r="G494" s="134"/>
      <c r="H494" s="136"/>
    </row>
    <row r="495" spans="2:8" x14ac:dyDescent="0.45">
      <c r="B495" s="157"/>
      <c r="C495" s="158"/>
      <c r="D495" s="158"/>
      <c r="E495" s="134"/>
      <c r="F495" s="135"/>
      <c r="G495" s="134"/>
      <c r="H495" s="136"/>
    </row>
  </sheetData>
  <sheetProtection algorithmName="SHA-512" hashValue="+zNRzi+lPbv7F/G5XMcwYRw59MoB24ZY+Na35vzYFChUh8SqYaVQT8qjdBWr/J66soW9XSvRyaGIWQmjmeHVng==" saltValue="wm+zIJabJGIxOCR4HbJ+2Q==" spinCount="100000" sheet="1" objects="1" scenarios="1"/>
  <mergeCells count="2">
    <mergeCell ref="B3:H3"/>
    <mergeCell ref="B2:H2"/>
  </mergeCells>
  <pageMargins left="0.78740157480314965" right="0.59055118110236227" top="0.98425196850393704" bottom="0.98425196850393704" header="0.51181102362204722" footer="0.51181102362204722"/>
  <pageSetup paperSize="9" scale="35" orientation="portrait" r:id="rId1"/>
  <headerFooter alignWithMargins="0"/>
  <rowBreaks count="4" manualBreakCount="4">
    <brk id="90" max="8" man="1"/>
    <brk id="175" max="8" man="1"/>
    <brk id="287" max="8" man="1"/>
    <brk id="386"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AEC7D-6217-440E-AC50-E5AA79032A01}">
  <dimension ref="A1:H187"/>
  <sheetViews>
    <sheetView zoomScale="70" zoomScaleNormal="70" zoomScaleSheetLayoutView="55" workbookViewId="0">
      <pane ySplit="4" topLeftCell="A50" activePane="bottomLeft" state="frozen"/>
      <selection pane="bottomLeft" activeCell="G181" sqref="G181"/>
    </sheetView>
  </sheetViews>
  <sheetFormatPr defaultColWidth="9.1328125" defaultRowHeight="14.25" x14ac:dyDescent="0.45"/>
  <cols>
    <col min="1" max="1" width="9.1328125" style="114"/>
    <col min="2" max="2" width="9.33203125" style="122" customWidth="1"/>
    <col min="3" max="3" width="62.46484375" style="153" customWidth="1"/>
    <col min="4" max="4" width="22.6640625" style="153" customWidth="1"/>
    <col min="5" max="5" width="12.86328125" style="119" customWidth="1"/>
    <col min="6" max="6" width="14.86328125" style="118" customWidth="1"/>
    <col min="7" max="7" width="22.53125" style="119" customWidth="1"/>
    <col min="8" max="8" width="24.19921875" style="120" customWidth="1"/>
    <col min="9" max="16384" width="9.1328125" style="121"/>
  </cols>
  <sheetData>
    <row r="1" spans="1:8" ht="43.25" customHeight="1" x14ac:dyDescent="0.45">
      <c r="B1" s="115"/>
      <c r="C1" s="116"/>
      <c r="D1" s="116"/>
      <c r="E1" s="117"/>
    </row>
    <row r="2" spans="1:8" ht="41" customHeight="1" x14ac:dyDescent="0.45">
      <c r="B2" s="279" t="s">
        <v>0</v>
      </c>
      <c r="C2" s="279"/>
      <c r="D2" s="279"/>
      <c r="E2" s="279"/>
      <c r="F2" s="279"/>
      <c r="G2" s="279"/>
      <c r="H2" s="279"/>
    </row>
    <row r="3" spans="1:8" ht="53" customHeight="1" thickBot="1" x14ac:dyDescent="0.5">
      <c r="B3" s="278" t="s">
        <v>1</v>
      </c>
      <c r="C3" s="278"/>
      <c r="D3" s="278"/>
      <c r="E3" s="278"/>
      <c r="F3" s="278"/>
      <c r="G3" s="278"/>
      <c r="H3" s="278"/>
    </row>
    <row r="4" spans="1:8" s="130" customFormat="1" ht="26.75" customHeight="1" thickBot="1" x14ac:dyDescent="0.5">
      <c r="A4" s="123"/>
      <c r="B4" s="124" t="s">
        <v>2</v>
      </c>
      <c r="C4" s="280" t="s">
        <v>3</v>
      </c>
      <c r="D4" s="280"/>
      <c r="E4" s="127" t="s">
        <v>5</v>
      </c>
      <c r="F4" s="128" t="s">
        <v>6</v>
      </c>
      <c r="G4" s="127" t="s">
        <v>7</v>
      </c>
      <c r="H4" s="129" t="s">
        <v>8</v>
      </c>
    </row>
    <row r="5" spans="1:8" ht="43.5" customHeight="1" x14ac:dyDescent="0.45">
      <c r="B5" s="131" t="s">
        <v>937</v>
      </c>
      <c r="C5" s="132" t="s">
        <v>342</v>
      </c>
      <c r="D5" s="133"/>
      <c r="E5" s="134"/>
      <c r="F5" s="135"/>
      <c r="G5" s="134"/>
      <c r="H5" s="136"/>
    </row>
    <row r="6" spans="1:8" s="142" customFormat="1" ht="21.5" customHeight="1" x14ac:dyDescent="0.5">
      <c r="A6" s="137"/>
      <c r="B6" s="138" t="s">
        <v>938</v>
      </c>
      <c r="C6" s="139" t="s">
        <v>939</v>
      </c>
      <c r="D6" s="133"/>
      <c r="E6" s="140"/>
      <c r="F6" s="140"/>
      <c r="G6" s="6"/>
      <c r="H6" s="141"/>
    </row>
    <row r="7" spans="1:8" x14ac:dyDescent="0.45">
      <c r="B7" s="143" t="s">
        <v>940</v>
      </c>
      <c r="C7" s="144" t="s">
        <v>941</v>
      </c>
      <c r="D7" s="144"/>
    </row>
    <row r="8" spans="1:8" x14ac:dyDescent="0.45">
      <c r="B8" s="143"/>
      <c r="C8" s="144" t="s">
        <v>942</v>
      </c>
      <c r="D8" s="144"/>
      <c r="E8" s="1" t="s">
        <v>360</v>
      </c>
      <c r="F8" s="1">
        <v>50</v>
      </c>
      <c r="G8" s="3"/>
      <c r="H8" s="145">
        <f>G8*F8</f>
        <v>0</v>
      </c>
    </row>
    <row r="9" spans="1:8" x14ac:dyDescent="0.45">
      <c r="B9" s="143"/>
      <c r="C9" s="144" t="s">
        <v>943</v>
      </c>
      <c r="D9" s="146"/>
      <c r="E9" s="1" t="s">
        <v>360</v>
      </c>
      <c r="F9" s="1">
        <v>70</v>
      </c>
      <c r="G9" s="3"/>
      <c r="H9" s="145">
        <f t="shared" ref="H9:H10" si="0">G9*F9</f>
        <v>0</v>
      </c>
    </row>
    <row r="10" spans="1:8" x14ac:dyDescent="0.45">
      <c r="B10" s="143"/>
      <c r="C10" s="144" t="s">
        <v>944</v>
      </c>
      <c r="D10" s="146"/>
      <c r="E10" s="1" t="s">
        <v>116</v>
      </c>
      <c r="F10" s="1">
        <v>125</v>
      </c>
      <c r="G10" s="3"/>
      <c r="H10" s="145">
        <f t="shared" si="0"/>
        <v>0</v>
      </c>
    </row>
    <row r="11" spans="1:8" x14ac:dyDescent="0.45">
      <c r="B11" s="143"/>
      <c r="C11" s="144"/>
      <c r="D11" s="146"/>
      <c r="E11" s="1"/>
      <c r="F11" s="1"/>
      <c r="G11" s="121"/>
      <c r="H11" s="145"/>
    </row>
    <row r="12" spans="1:8" x14ac:dyDescent="0.45">
      <c r="B12" s="143" t="s">
        <v>945</v>
      </c>
      <c r="C12" s="144" t="s">
        <v>946</v>
      </c>
      <c r="D12" s="146"/>
      <c r="E12" s="121"/>
      <c r="F12" s="121"/>
      <c r="G12" s="121"/>
      <c r="H12" s="121"/>
    </row>
    <row r="13" spans="1:8" x14ac:dyDescent="0.45">
      <c r="B13" s="143"/>
      <c r="C13" s="144" t="s">
        <v>947</v>
      </c>
      <c r="D13" s="146"/>
      <c r="E13" s="1" t="s">
        <v>360</v>
      </c>
      <c r="F13" s="1">
        <v>800</v>
      </c>
      <c r="G13" s="3"/>
      <c r="H13" s="145">
        <f t="shared" ref="H13:H26" si="1">G13*F13</f>
        <v>0</v>
      </c>
    </row>
    <row r="14" spans="1:8" x14ac:dyDescent="0.45">
      <c r="B14" s="143"/>
      <c r="C14" s="144" t="s">
        <v>948</v>
      </c>
      <c r="D14" s="146"/>
      <c r="E14" s="1" t="s">
        <v>360</v>
      </c>
      <c r="F14" s="1">
        <v>700</v>
      </c>
      <c r="G14" s="3"/>
      <c r="H14" s="145">
        <f t="shared" si="1"/>
        <v>0</v>
      </c>
    </row>
    <row r="15" spans="1:8" x14ac:dyDescent="0.45">
      <c r="B15" s="143"/>
      <c r="C15" s="144" t="s">
        <v>949</v>
      </c>
      <c r="D15" s="146"/>
      <c r="E15" s="1" t="s">
        <v>360</v>
      </c>
      <c r="F15" s="1">
        <v>50</v>
      </c>
      <c r="G15" s="3"/>
      <c r="H15" s="145">
        <f t="shared" si="1"/>
        <v>0</v>
      </c>
    </row>
    <row r="16" spans="1:8" x14ac:dyDescent="0.45">
      <c r="B16" s="143"/>
      <c r="C16" s="144" t="s">
        <v>950</v>
      </c>
      <c r="D16" s="146"/>
      <c r="E16" s="1" t="s">
        <v>360</v>
      </c>
      <c r="F16" s="1">
        <v>25</v>
      </c>
      <c r="G16" s="3"/>
      <c r="H16" s="145">
        <f t="shared" si="1"/>
        <v>0</v>
      </c>
    </row>
    <row r="17" spans="2:8" x14ac:dyDescent="0.45">
      <c r="B17" s="143"/>
      <c r="C17" s="144" t="s">
        <v>951</v>
      </c>
      <c r="D17" s="146"/>
      <c r="E17" s="1" t="s">
        <v>360</v>
      </c>
      <c r="F17" s="1">
        <v>100</v>
      </c>
      <c r="G17" s="3"/>
      <c r="H17" s="145">
        <f t="shared" si="1"/>
        <v>0</v>
      </c>
    </row>
    <row r="18" spans="2:8" x14ac:dyDescent="0.45">
      <c r="B18" s="143"/>
      <c r="C18" s="144" t="s">
        <v>952</v>
      </c>
      <c r="D18" s="146"/>
      <c r="E18" s="1" t="s">
        <v>360</v>
      </c>
      <c r="F18" s="1">
        <v>100</v>
      </c>
      <c r="G18" s="3"/>
      <c r="H18" s="145">
        <f t="shared" si="1"/>
        <v>0</v>
      </c>
    </row>
    <row r="19" spans="2:8" x14ac:dyDescent="0.45">
      <c r="B19" s="143"/>
      <c r="C19" s="144" t="s">
        <v>953</v>
      </c>
      <c r="D19" s="146"/>
      <c r="E19" s="1" t="s">
        <v>954</v>
      </c>
      <c r="F19" s="1">
        <v>375</v>
      </c>
      <c r="G19" s="3"/>
      <c r="H19" s="145">
        <f t="shared" si="1"/>
        <v>0</v>
      </c>
    </row>
    <row r="20" spans="2:8" x14ac:dyDescent="0.45">
      <c r="B20" s="143"/>
      <c r="C20" s="144" t="s">
        <v>955</v>
      </c>
      <c r="D20" s="146"/>
      <c r="E20" s="1" t="s">
        <v>954</v>
      </c>
      <c r="F20" s="1">
        <v>50</v>
      </c>
      <c r="G20" s="3"/>
      <c r="H20" s="145">
        <f t="shared" si="1"/>
        <v>0</v>
      </c>
    </row>
    <row r="21" spans="2:8" x14ac:dyDescent="0.45">
      <c r="B21" s="143"/>
      <c r="C21" s="144" t="s">
        <v>956</v>
      </c>
      <c r="D21" s="146"/>
      <c r="E21" s="1" t="s">
        <v>116</v>
      </c>
      <c r="F21" s="1">
        <v>125</v>
      </c>
      <c r="G21" s="3"/>
      <c r="H21" s="145">
        <f t="shared" si="1"/>
        <v>0</v>
      </c>
    </row>
    <row r="22" spans="2:8" x14ac:dyDescent="0.45">
      <c r="B22" s="143"/>
      <c r="C22" s="144" t="s">
        <v>957</v>
      </c>
      <c r="D22" s="146"/>
      <c r="E22" s="1" t="s">
        <v>116</v>
      </c>
      <c r="F22" s="1">
        <v>3</v>
      </c>
      <c r="G22" s="3"/>
      <c r="H22" s="145">
        <f t="shared" si="1"/>
        <v>0</v>
      </c>
    </row>
    <row r="23" spans="2:8" x14ac:dyDescent="0.45">
      <c r="B23" s="143"/>
      <c r="C23" s="144" t="s">
        <v>958</v>
      </c>
      <c r="D23" s="146"/>
      <c r="E23" s="1" t="s">
        <v>360</v>
      </c>
      <c r="F23" s="1">
        <v>700</v>
      </c>
      <c r="G23" s="3"/>
      <c r="H23" s="145">
        <f t="shared" si="1"/>
        <v>0</v>
      </c>
    </row>
    <row r="24" spans="2:8" x14ac:dyDescent="0.45">
      <c r="B24" s="143"/>
      <c r="C24" s="144" t="s">
        <v>959</v>
      </c>
      <c r="D24" s="144"/>
      <c r="E24" s="1" t="s">
        <v>360</v>
      </c>
      <c r="F24" s="1">
        <v>45</v>
      </c>
      <c r="G24" s="3"/>
      <c r="H24" s="145">
        <f t="shared" si="1"/>
        <v>0</v>
      </c>
    </row>
    <row r="25" spans="2:8" x14ac:dyDescent="0.45">
      <c r="B25" s="143"/>
      <c r="C25" s="144" t="s">
        <v>960</v>
      </c>
      <c r="D25" s="144"/>
      <c r="E25" s="1" t="s">
        <v>360</v>
      </c>
      <c r="F25" s="1">
        <v>225</v>
      </c>
      <c r="G25" s="3"/>
      <c r="H25" s="145">
        <f t="shared" si="1"/>
        <v>0</v>
      </c>
    </row>
    <row r="26" spans="2:8" x14ac:dyDescent="0.45">
      <c r="B26" s="143"/>
      <c r="C26" s="144" t="s">
        <v>961</v>
      </c>
      <c r="D26" s="144"/>
      <c r="E26" s="1" t="s">
        <v>360</v>
      </c>
      <c r="F26" s="1">
        <v>30</v>
      </c>
      <c r="G26" s="3"/>
      <c r="H26" s="145">
        <f t="shared" si="1"/>
        <v>0</v>
      </c>
    </row>
    <row r="27" spans="2:8" x14ac:dyDescent="0.45">
      <c r="B27" s="163"/>
      <c r="C27" s="133"/>
      <c r="D27" s="146"/>
      <c r="E27" s="1"/>
      <c r="F27" s="1"/>
      <c r="G27" s="121"/>
      <c r="H27" s="145"/>
    </row>
    <row r="28" spans="2:8" x14ac:dyDescent="0.45">
      <c r="B28" s="163" t="s">
        <v>962</v>
      </c>
      <c r="C28" s="133" t="s">
        <v>963</v>
      </c>
      <c r="D28" s="146"/>
      <c r="E28" s="1"/>
      <c r="F28" s="1"/>
      <c r="G28" s="121"/>
      <c r="H28" s="145"/>
    </row>
    <row r="29" spans="2:8" x14ac:dyDescent="0.45">
      <c r="B29" s="143"/>
      <c r="C29" s="144" t="s">
        <v>964</v>
      </c>
      <c r="D29" s="146"/>
      <c r="E29" s="1" t="s">
        <v>954</v>
      </c>
      <c r="F29" s="1">
        <v>10</v>
      </c>
      <c r="G29" s="3"/>
      <c r="H29" s="145">
        <f t="shared" ref="H29" si="2">G29*F29</f>
        <v>0</v>
      </c>
    </row>
    <row r="30" spans="2:8" x14ac:dyDescent="0.45">
      <c r="B30" s="163"/>
      <c r="C30" s="133"/>
      <c r="D30" s="146"/>
      <c r="E30" s="1"/>
      <c r="F30" s="1"/>
      <c r="G30" s="121"/>
      <c r="H30" s="145"/>
    </row>
    <row r="31" spans="2:8" x14ac:dyDescent="0.45">
      <c r="B31" s="163" t="s">
        <v>965</v>
      </c>
      <c r="C31" s="133" t="s">
        <v>966</v>
      </c>
      <c r="D31" s="146"/>
      <c r="E31" s="1"/>
      <c r="F31" s="1"/>
      <c r="G31" s="121"/>
      <c r="H31" s="145"/>
    </row>
    <row r="32" spans="2:8" x14ac:dyDescent="0.45">
      <c r="B32" s="143"/>
      <c r="C32" s="144" t="s">
        <v>967</v>
      </c>
      <c r="D32" s="146"/>
      <c r="E32" s="1" t="s">
        <v>954</v>
      </c>
      <c r="F32" s="1">
        <v>20</v>
      </c>
      <c r="G32" s="3"/>
      <c r="H32" s="145">
        <f t="shared" ref="H32:H33" si="3">G32*F32</f>
        <v>0</v>
      </c>
    </row>
    <row r="33" spans="1:8" x14ac:dyDescent="0.45">
      <c r="B33" s="143"/>
      <c r="C33" s="144" t="s">
        <v>968</v>
      </c>
      <c r="D33" s="146"/>
      <c r="E33" s="1" t="s">
        <v>969</v>
      </c>
      <c r="F33" s="1">
        <v>1</v>
      </c>
      <c r="G33" s="3"/>
      <c r="H33" s="145">
        <f t="shared" si="3"/>
        <v>0</v>
      </c>
    </row>
    <row r="34" spans="1:8" x14ac:dyDescent="0.45">
      <c r="B34" s="143"/>
      <c r="C34" s="144"/>
      <c r="D34" s="146"/>
      <c r="E34" s="1"/>
      <c r="F34" s="1"/>
      <c r="G34" s="121"/>
      <c r="H34" s="145"/>
    </row>
    <row r="35" spans="1:8" s="142" customFormat="1" ht="21.5" customHeight="1" x14ac:dyDescent="0.45">
      <c r="A35" s="137"/>
      <c r="B35" s="163" t="s">
        <v>970</v>
      </c>
      <c r="C35" s="163" t="s">
        <v>971</v>
      </c>
      <c r="D35" s="133"/>
      <c r="E35" s="140"/>
      <c r="F35" s="140"/>
      <c r="G35" s="121"/>
      <c r="H35" s="141"/>
    </row>
    <row r="36" spans="1:8" x14ac:dyDescent="0.45">
      <c r="B36" s="143"/>
      <c r="C36" s="144" t="s">
        <v>972</v>
      </c>
      <c r="D36" s="144"/>
      <c r="E36" s="1" t="s">
        <v>969</v>
      </c>
      <c r="F36" s="1">
        <v>1</v>
      </c>
      <c r="G36" s="3"/>
      <c r="H36" s="145">
        <f t="shared" ref="H36:H99" si="4">G36*F36</f>
        <v>0</v>
      </c>
    </row>
    <row r="37" spans="1:8" x14ac:dyDescent="0.45">
      <c r="B37" s="143"/>
      <c r="C37" s="144"/>
      <c r="D37" s="144"/>
      <c r="E37" s="1"/>
      <c r="F37" s="1"/>
      <c r="G37" s="121"/>
      <c r="H37" s="145"/>
    </row>
    <row r="38" spans="1:8" x14ac:dyDescent="0.45">
      <c r="B38" s="163" t="s">
        <v>973</v>
      </c>
      <c r="C38" s="133" t="s">
        <v>974</v>
      </c>
      <c r="D38" s="146"/>
      <c r="E38" s="1"/>
      <c r="F38" s="1"/>
      <c r="G38" s="121"/>
      <c r="H38" s="145"/>
    </row>
    <row r="39" spans="1:8" x14ac:dyDescent="0.45">
      <c r="B39" s="143"/>
      <c r="C39" s="144" t="s">
        <v>975</v>
      </c>
      <c r="D39" s="146"/>
      <c r="E39" s="1" t="s">
        <v>969</v>
      </c>
      <c r="F39" s="1">
        <v>1</v>
      </c>
      <c r="G39" s="3"/>
      <c r="H39" s="145">
        <f t="shared" si="4"/>
        <v>0</v>
      </c>
    </row>
    <row r="40" spans="1:8" x14ac:dyDescent="0.45">
      <c r="B40" s="143"/>
      <c r="C40" s="144" t="s">
        <v>976</v>
      </c>
      <c r="D40" s="146"/>
      <c r="E40" s="1" t="s">
        <v>969</v>
      </c>
      <c r="F40" s="1">
        <v>1</v>
      </c>
      <c r="G40" s="3"/>
      <c r="H40" s="145">
        <f t="shared" si="4"/>
        <v>0</v>
      </c>
    </row>
    <row r="41" spans="1:8" x14ac:dyDescent="0.45">
      <c r="B41" s="143"/>
      <c r="C41" s="144" t="s">
        <v>977</v>
      </c>
      <c r="D41" s="144"/>
      <c r="E41" s="1" t="s">
        <v>969</v>
      </c>
      <c r="F41" s="1">
        <v>1</v>
      </c>
      <c r="G41" s="3"/>
      <c r="H41" s="145">
        <f t="shared" si="4"/>
        <v>0</v>
      </c>
    </row>
    <row r="42" spans="1:8" x14ac:dyDescent="0.45">
      <c r="B42" s="143"/>
      <c r="C42" s="144"/>
      <c r="D42" s="144"/>
      <c r="E42" s="1"/>
      <c r="F42" s="1"/>
      <c r="G42" s="121"/>
      <c r="H42" s="145"/>
    </row>
    <row r="43" spans="1:8" x14ac:dyDescent="0.45">
      <c r="B43" s="163" t="s">
        <v>978</v>
      </c>
      <c r="C43" s="133" t="s">
        <v>979</v>
      </c>
      <c r="D43" s="144"/>
      <c r="E43" s="1"/>
      <c r="F43" s="1"/>
      <c r="G43" s="121"/>
      <c r="H43" s="145"/>
    </row>
    <row r="44" spans="1:8" x14ac:dyDescent="0.45">
      <c r="B44" s="143"/>
      <c r="C44" s="144" t="s">
        <v>980</v>
      </c>
      <c r="D44" s="146"/>
      <c r="E44" s="1" t="s">
        <v>116</v>
      </c>
      <c r="F44" s="1">
        <v>1</v>
      </c>
      <c r="G44" s="3"/>
      <c r="H44" s="145">
        <f t="shared" si="4"/>
        <v>0</v>
      </c>
    </row>
    <row r="45" spans="1:8" x14ac:dyDescent="0.45">
      <c r="B45" s="163"/>
      <c r="C45" s="144" t="s">
        <v>981</v>
      </c>
      <c r="D45" s="1"/>
      <c r="E45" s="1" t="s">
        <v>116</v>
      </c>
      <c r="F45" s="1">
        <v>1</v>
      </c>
      <c r="G45" s="3"/>
      <c r="H45" s="145">
        <f t="shared" si="4"/>
        <v>0</v>
      </c>
    </row>
    <row r="46" spans="1:8" x14ac:dyDescent="0.45">
      <c r="B46" s="143"/>
      <c r="C46" s="144" t="s">
        <v>982</v>
      </c>
      <c r="D46" s="144"/>
      <c r="E46" s="1" t="s">
        <v>116</v>
      </c>
      <c r="F46" s="1">
        <v>1</v>
      </c>
      <c r="G46" s="3"/>
      <c r="H46" s="145">
        <f t="shared" si="4"/>
        <v>0</v>
      </c>
    </row>
    <row r="47" spans="1:8" x14ac:dyDescent="0.45">
      <c r="B47" s="143"/>
      <c r="C47" s="144" t="s">
        <v>983</v>
      </c>
      <c r="D47" s="1"/>
      <c r="E47" s="1" t="s">
        <v>116</v>
      </c>
      <c r="F47" s="1">
        <v>1</v>
      </c>
      <c r="G47" s="3"/>
      <c r="H47" s="145">
        <f t="shared" si="4"/>
        <v>0</v>
      </c>
    </row>
    <row r="48" spans="1:8" x14ac:dyDescent="0.45">
      <c r="B48" s="143"/>
      <c r="C48" s="144" t="s">
        <v>984</v>
      </c>
      <c r="D48" s="133"/>
      <c r="E48" s="1" t="s">
        <v>116</v>
      </c>
      <c r="F48" s="1">
        <v>1</v>
      </c>
      <c r="G48" s="3"/>
      <c r="H48" s="145">
        <f t="shared" si="4"/>
        <v>0</v>
      </c>
    </row>
    <row r="49" spans="1:8" s="142" customFormat="1" ht="15.75" x14ac:dyDescent="0.5">
      <c r="A49" s="137"/>
      <c r="B49" s="138"/>
      <c r="C49" s="144" t="s">
        <v>985</v>
      </c>
      <c r="D49" s="133"/>
      <c r="E49" s="1" t="s">
        <v>116</v>
      </c>
      <c r="F49" s="1">
        <v>2</v>
      </c>
      <c r="G49" s="28"/>
      <c r="H49" s="145">
        <f t="shared" si="4"/>
        <v>0</v>
      </c>
    </row>
    <row r="50" spans="1:8" x14ac:dyDescent="0.45">
      <c r="B50" s="143"/>
      <c r="C50" s="144" t="s">
        <v>986</v>
      </c>
      <c r="D50" s="144"/>
      <c r="E50" s="1" t="s">
        <v>116</v>
      </c>
      <c r="F50" s="1">
        <v>1</v>
      </c>
      <c r="G50" s="3"/>
      <c r="H50" s="145">
        <f t="shared" si="4"/>
        <v>0</v>
      </c>
    </row>
    <row r="51" spans="1:8" x14ac:dyDescent="0.45">
      <c r="B51" s="143"/>
      <c r="C51" s="144" t="s">
        <v>987</v>
      </c>
      <c r="D51" s="144"/>
      <c r="E51" s="1" t="s">
        <v>116</v>
      </c>
      <c r="F51" s="1">
        <v>1</v>
      </c>
      <c r="G51" s="3"/>
      <c r="H51" s="145">
        <f t="shared" si="4"/>
        <v>0</v>
      </c>
    </row>
    <row r="52" spans="1:8" x14ac:dyDescent="0.45">
      <c r="B52" s="143"/>
      <c r="C52" s="144" t="s">
        <v>988</v>
      </c>
      <c r="D52" s="146"/>
      <c r="E52" s="1" t="s">
        <v>116</v>
      </c>
      <c r="F52" s="1">
        <v>1</v>
      </c>
      <c r="G52" s="3"/>
      <c r="H52" s="145">
        <f t="shared" si="4"/>
        <v>0</v>
      </c>
    </row>
    <row r="53" spans="1:8" x14ac:dyDescent="0.45">
      <c r="B53" s="143"/>
      <c r="C53" s="144" t="s">
        <v>989</v>
      </c>
      <c r="D53" s="146"/>
      <c r="E53" s="1" t="s">
        <v>116</v>
      </c>
      <c r="F53" s="1">
        <v>2</v>
      </c>
      <c r="G53" s="3"/>
      <c r="H53" s="145">
        <f t="shared" si="4"/>
        <v>0</v>
      </c>
    </row>
    <row r="54" spans="1:8" x14ac:dyDescent="0.45">
      <c r="B54" s="143"/>
      <c r="C54" s="144" t="s">
        <v>990</v>
      </c>
      <c r="D54" s="146"/>
      <c r="E54" s="1" t="s">
        <v>116</v>
      </c>
      <c r="F54" s="1">
        <v>8</v>
      </c>
      <c r="G54" s="3"/>
      <c r="H54" s="145">
        <f t="shared" si="4"/>
        <v>0</v>
      </c>
    </row>
    <row r="55" spans="1:8" x14ac:dyDescent="0.45">
      <c r="B55" s="143"/>
      <c r="C55" s="144" t="s">
        <v>991</v>
      </c>
      <c r="D55" s="144"/>
      <c r="E55" s="1" t="s">
        <v>116</v>
      </c>
      <c r="F55" s="1">
        <v>65</v>
      </c>
      <c r="G55" s="3"/>
      <c r="H55" s="145">
        <f t="shared" si="4"/>
        <v>0</v>
      </c>
    </row>
    <row r="56" spans="1:8" x14ac:dyDescent="0.45">
      <c r="B56" s="143"/>
      <c r="C56" s="144" t="s">
        <v>992</v>
      </c>
      <c r="D56" s="144"/>
      <c r="E56" s="1" t="s">
        <v>116</v>
      </c>
      <c r="F56" s="1">
        <v>4</v>
      </c>
      <c r="G56" s="3"/>
      <c r="H56" s="145">
        <f t="shared" si="4"/>
        <v>0</v>
      </c>
    </row>
    <row r="57" spans="1:8" x14ac:dyDescent="0.45">
      <c r="B57" s="143"/>
      <c r="C57" s="144" t="s">
        <v>993</v>
      </c>
      <c r="D57" s="144"/>
      <c r="E57" s="1" t="s">
        <v>116</v>
      </c>
      <c r="F57" s="1">
        <v>1</v>
      </c>
      <c r="G57" s="3"/>
      <c r="H57" s="145">
        <f t="shared" si="4"/>
        <v>0</v>
      </c>
    </row>
    <row r="58" spans="1:8" x14ac:dyDescent="0.45">
      <c r="B58" s="143"/>
      <c r="C58" s="144" t="s">
        <v>994</v>
      </c>
      <c r="D58" s="146"/>
      <c r="E58" s="1" t="s">
        <v>116</v>
      </c>
      <c r="F58" s="1">
        <v>4</v>
      </c>
      <c r="G58" s="3"/>
      <c r="H58" s="145">
        <f t="shared" si="4"/>
        <v>0</v>
      </c>
    </row>
    <row r="59" spans="1:8" x14ac:dyDescent="0.45">
      <c r="B59" s="143"/>
      <c r="C59" s="144" t="s">
        <v>995</v>
      </c>
      <c r="D59" s="146"/>
      <c r="E59" s="1" t="s">
        <v>116</v>
      </c>
      <c r="F59" s="1">
        <v>1</v>
      </c>
      <c r="G59" s="3"/>
      <c r="H59" s="145">
        <f t="shared" si="4"/>
        <v>0</v>
      </c>
    </row>
    <row r="60" spans="1:8" x14ac:dyDescent="0.45">
      <c r="B60" s="143"/>
      <c r="C60" s="144" t="s">
        <v>996</v>
      </c>
      <c r="D60" s="144"/>
      <c r="E60" s="1" t="s">
        <v>116</v>
      </c>
      <c r="F60" s="1">
        <v>12</v>
      </c>
      <c r="G60" s="3"/>
      <c r="H60" s="145">
        <f t="shared" si="4"/>
        <v>0</v>
      </c>
    </row>
    <row r="61" spans="1:8" x14ac:dyDescent="0.45">
      <c r="B61" s="143"/>
      <c r="C61" s="144" t="s">
        <v>997</v>
      </c>
      <c r="D61" s="146"/>
      <c r="E61" s="1" t="s">
        <v>116</v>
      </c>
      <c r="F61" s="1">
        <v>2</v>
      </c>
      <c r="G61" s="3"/>
      <c r="H61" s="145">
        <f t="shared" si="4"/>
        <v>0</v>
      </c>
    </row>
    <row r="62" spans="1:8" x14ac:dyDescent="0.45">
      <c r="B62" s="143"/>
      <c r="C62" s="144" t="s">
        <v>998</v>
      </c>
      <c r="D62" s="133"/>
      <c r="E62" s="1" t="s">
        <v>116</v>
      </c>
      <c r="F62" s="1">
        <v>2</v>
      </c>
      <c r="G62" s="3"/>
      <c r="H62" s="145">
        <f t="shared" si="4"/>
        <v>0</v>
      </c>
    </row>
    <row r="63" spans="1:8" s="142" customFormat="1" ht="15.75" x14ac:dyDescent="0.5">
      <c r="A63" s="137"/>
      <c r="B63" s="138"/>
      <c r="C63" s="144" t="s">
        <v>999</v>
      </c>
      <c r="D63" s="133"/>
      <c r="E63" s="1" t="s">
        <v>116</v>
      </c>
      <c r="F63" s="1">
        <v>100</v>
      </c>
      <c r="G63" s="3"/>
      <c r="H63" s="145">
        <f t="shared" si="4"/>
        <v>0</v>
      </c>
    </row>
    <row r="64" spans="1:8" x14ac:dyDescent="0.45">
      <c r="B64" s="143"/>
      <c r="C64" s="144" t="s">
        <v>1000</v>
      </c>
      <c r="D64" s="144"/>
      <c r="E64" s="1" t="s">
        <v>116</v>
      </c>
      <c r="F64" s="1">
        <v>25</v>
      </c>
      <c r="G64" s="3"/>
      <c r="H64" s="145">
        <f t="shared" si="4"/>
        <v>0</v>
      </c>
    </row>
    <row r="65" spans="1:8" x14ac:dyDescent="0.45">
      <c r="B65" s="143"/>
      <c r="C65" s="144" t="s">
        <v>1001</v>
      </c>
      <c r="D65" s="144"/>
      <c r="E65" s="1" t="s">
        <v>116</v>
      </c>
      <c r="F65" s="1">
        <v>5</v>
      </c>
      <c r="G65" s="3"/>
      <c r="H65" s="145">
        <f t="shared" si="4"/>
        <v>0</v>
      </c>
    </row>
    <row r="66" spans="1:8" x14ac:dyDescent="0.45">
      <c r="B66" s="143"/>
      <c r="C66" s="144"/>
      <c r="D66" s="146"/>
      <c r="E66" s="1"/>
      <c r="F66" s="1"/>
      <c r="G66" s="121"/>
      <c r="H66" s="145"/>
    </row>
    <row r="67" spans="1:8" x14ac:dyDescent="0.45">
      <c r="A67" s="137"/>
      <c r="B67" s="163" t="s">
        <v>1002</v>
      </c>
      <c r="C67" s="133" t="s">
        <v>1003</v>
      </c>
      <c r="D67" s="146"/>
      <c r="E67" s="1"/>
      <c r="F67" s="1"/>
      <c r="G67" s="121"/>
      <c r="H67" s="145"/>
    </row>
    <row r="68" spans="1:8" x14ac:dyDescent="0.45">
      <c r="B68" s="143"/>
      <c r="C68" s="144" t="s">
        <v>1004</v>
      </c>
      <c r="D68" s="144"/>
      <c r="E68" s="1" t="s">
        <v>360</v>
      </c>
      <c r="F68" s="1">
        <v>900</v>
      </c>
      <c r="G68" s="3"/>
      <c r="H68" s="145">
        <f t="shared" si="4"/>
        <v>0</v>
      </c>
    </row>
    <row r="69" spans="1:8" x14ac:dyDescent="0.45">
      <c r="B69" s="143"/>
      <c r="C69" s="144" t="s">
        <v>1005</v>
      </c>
      <c r="D69" s="144"/>
      <c r="E69" s="1" t="s">
        <v>360</v>
      </c>
      <c r="F69" s="1">
        <v>100</v>
      </c>
      <c r="G69" s="3"/>
      <c r="H69" s="145">
        <f t="shared" si="4"/>
        <v>0</v>
      </c>
    </row>
    <row r="70" spans="1:8" x14ac:dyDescent="0.45">
      <c r="B70" s="143"/>
      <c r="C70" s="144" t="s">
        <v>1006</v>
      </c>
      <c r="D70" s="144"/>
      <c r="E70" s="1" t="s">
        <v>360</v>
      </c>
      <c r="F70" s="1">
        <v>900</v>
      </c>
      <c r="G70" s="3"/>
      <c r="H70" s="145">
        <f t="shared" si="4"/>
        <v>0</v>
      </c>
    </row>
    <row r="71" spans="1:8" x14ac:dyDescent="0.45">
      <c r="B71" s="143"/>
      <c r="C71" s="144" t="s">
        <v>1007</v>
      </c>
      <c r="D71" s="146"/>
      <c r="E71" s="1" t="s">
        <v>360</v>
      </c>
      <c r="F71" s="1">
        <v>60</v>
      </c>
      <c r="G71" s="3"/>
      <c r="H71" s="145">
        <f t="shared" si="4"/>
        <v>0</v>
      </c>
    </row>
    <row r="72" spans="1:8" x14ac:dyDescent="0.45">
      <c r="B72" s="143"/>
      <c r="C72" s="144" t="s">
        <v>1008</v>
      </c>
      <c r="D72" s="146"/>
      <c r="E72" s="1" t="s">
        <v>360</v>
      </c>
      <c r="F72" s="1">
        <v>180</v>
      </c>
      <c r="G72" s="3"/>
      <c r="H72" s="145">
        <f t="shared" si="4"/>
        <v>0</v>
      </c>
    </row>
    <row r="73" spans="1:8" x14ac:dyDescent="0.45">
      <c r="B73" s="143"/>
      <c r="C73" s="144" t="s">
        <v>1009</v>
      </c>
      <c r="D73" s="144"/>
      <c r="E73" s="1" t="s">
        <v>360</v>
      </c>
      <c r="F73" s="1">
        <v>65</v>
      </c>
      <c r="G73" s="3"/>
      <c r="H73" s="145">
        <f t="shared" si="4"/>
        <v>0</v>
      </c>
    </row>
    <row r="74" spans="1:8" x14ac:dyDescent="0.45">
      <c r="B74" s="143"/>
      <c r="C74" s="144" t="s">
        <v>1010</v>
      </c>
      <c r="D74" s="146"/>
      <c r="E74" s="1" t="s">
        <v>360</v>
      </c>
      <c r="F74" s="1">
        <v>55</v>
      </c>
      <c r="G74" s="3"/>
      <c r="H74" s="145">
        <f t="shared" si="4"/>
        <v>0</v>
      </c>
    </row>
    <row r="75" spans="1:8" x14ac:dyDescent="0.45">
      <c r="B75" s="143"/>
      <c r="C75" s="144" t="s">
        <v>1011</v>
      </c>
      <c r="D75" s="133"/>
      <c r="E75" s="1" t="s">
        <v>360</v>
      </c>
      <c r="F75" s="1">
        <v>2500</v>
      </c>
      <c r="G75" s="3"/>
      <c r="H75" s="145">
        <f t="shared" si="4"/>
        <v>0</v>
      </c>
    </row>
    <row r="76" spans="1:8" s="142" customFormat="1" ht="21.5" customHeight="1" x14ac:dyDescent="0.5">
      <c r="A76" s="137"/>
      <c r="B76" s="138"/>
      <c r="C76" s="144" t="s">
        <v>1012</v>
      </c>
      <c r="D76" s="133"/>
      <c r="E76" s="1" t="s">
        <v>360</v>
      </c>
      <c r="F76" s="1">
        <v>100</v>
      </c>
      <c r="G76" s="3"/>
      <c r="H76" s="145">
        <f t="shared" si="4"/>
        <v>0</v>
      </c>
    </row>
    <row r="77" spans="1:8" x14ac:dyDescent="0.45">
      <c r="B77" s="143"/>
      <c r="C77" s="144" t="s">
        <v>1013</v>
      </c>
      <c r="D77" s="144"/>
      <c r="E77" s="1" t="s">
        <v>360</v>
      </c>
      <c r="F77" s="1">
        <v>800</v>
      </c>
      <c r="G77" s="3"/>
      <c r="H77" s="145">
        <f t="shared" si="4"/>
        <v>0</v>
      </c>
    </row>
    <row r="78" spans="1:8" x14ac:dyDescent="0.45">
      <c r="B78" s="143"/>
      <c r="C78" s="144" t="s">
        <v>1014</v>
      </c>
      <c r="D78" s="144"/>
      <c r="E78" s="1" t="s">
        <v>360</v>
      </c>
      <c r="F78" s="1">
        <v>500</v>
      </c>
      <c r="G78" s="3"/>
      <c r="H78" s="145">
        <f t="shared" si="4"/>
        <v>0</v>
      </c>
    </row>
    <row r="79" spans="1:8" x14ac:dyDescent="0.45">
      <c r="B79" s="143"/>
      <c r="C79" s="144" t="s">
        <v>1015</v>
      </c>
      <c r="D79" s="146"/>
      <c r="E79" s="1" t="s">
        <v>360</v>
      </c>
      <c r="F79" s="1">
        <v>100</v>
      </c>
      <c r="G79" s="3"/>
      <c r="H79" s="145">
        <f t="shared" si="4"/>
        <v>0</v>
      </c>
    </row>
    <row r="80" spans="1:8" x14ac:dyDescent="0.45">
      <c r="B80" s="143"/>
      <c r="C80" s="144" t="s">
        <v>1016</v>
      </c>
      <c r="D80" s="146"/>
      <c r="E80" s="1" t="s">
        <v>360</v>
      </c>
      <c r="F80" s="1">
        <v>700</v>
      </c>
      <c r="G80" s="3"/>
      <c r="H80" s="145">
        <f t="shared" si="4"/>
        <v>0</v>
      </c>
    </row>
    <row r="81" spans="2:8" x14ac:dyDescent="0.45">
      <c r="B81" s="143"/>
      <c r="C81" s="144"/>
      <c r="D81" s="146"/>
      <c r="E81" s="1"/>
      <c r="F81" s="1"/>
      <c r="G81" s="121"/>
      <c r="H81" s="145"/>
    </row>
    <row r="82" spans="2:8" x14ac:dyDescent="0.45">
      <c r="B82" s="163" t="s">
        <v>1017</v>
      </c>
      <c r="C82" s="133" t="s">
        <v>1018</v>
      </c>
      <c r="D82" s="144"/>
      <c r="E82" s="1"/>
      <c r="F82" s="1"/>
      <c r="G82" s="121"/>
      <c r="H82" s="145"/>
    </row>
    <row r="83" spans="2:8" x14ac:dyDescent="0.45">
      <c r="B83" s="143"/>
      <c r="C83" s="144" t="s">
        <v>1019</v>
      </c>
      <c r="D83" s="144"/>
      <c r="E83" s="1" t="s">
        <v>116</v>
      </c>
      <c r="F83" s="1">
        <v>235</v>
      </c>
      <c r="G83" s="3"/>
      <c r="H83" s="145">
        <f t="shared" si="4"/>
        <v>0</v>
      </c>
    </row>
    <row r="84" spans="2:8" x14ac:dyDescent="0.45">
      <c r="B84" s="143"/>
      <c r="C84" s="144" t="s">
        <v>1020</v>
      </c>
      <c r="D84" s="144"/>
      <c r="E84" s="1" t="s">
        <v>116</v>
      </c>
      <c r="F84" s="1">
        <v>8</v>
      </c>
      <c r="G84" s="3"/>
      <c r="H84" s="145">
        <f t="shared" si="4"/>
        <v>0</v>
      </c>
    </row>
    <row r="85" spans="2:8" x14ac:dyDescent="0.45">
      <c r="B85" s="143"/>
      <c r="C85" s="144" t="s">
        <v>1021</v>
      </c>
      <c r="D85" s="146"/>
      <c r="E85" s="1" t="s">
        <v>116</v>
      </c>
      <c r="F85" s="1">
        <v>6</v>
      </c>
      <c r="G85" s="3"/>
      <c r="H85" s="145">
        <f t="shared" si="4"/>
        <v>0</v>
      </c>
    </row>
    <row r="86" spans="2:8" x14ac:dyDescent="0.45">
      <c r="B86" s="143"/>
      <c r="C86" s="144" t="s">
        <v>1022</v>
      </c>
      <c r="D86" s="146"/>
      <c r="E86" s="1" t="s">
        <v>116</v>
      </c>
      <c r="F86" s="1">
        <v>10</v>
      </c>
      <c r="G86" s="3"/>
      <c r="H86" s="145">
        <f t="shared" si="4"/>
        <v>0</v>
      </c>
    </row>
    <row r="87" spans="2:8" x14ac:dyDescent="0.45">
      <c r="B87" s="143"/>
      <c r="C87" s="144" t="s">
        <v>1023</v>
      </c>
      <c r="D87" s="144"/>
      <c r="E87" s="1" t="s">
        <v>116</v>
      </c>
      <c r="F87" s="1">
        <v>10</v>
      </c>
      <c r="G87" s="3"/>
      <c r="H87" s="145">
        <f t="shared" si="4"/>
        <v>0</v>
      </c>
    </row>
    <row r="88" spans="2:8" x14ac:dyDescent="0.45">
      <c r="B88" s="146"/>
      <c r="C88" s="144" t="s">
        <v>1024</v>
      </c>
      <c r="D88" s="146"/>
      <c r="E88" s="1" t="s">
        <v>116</v>
      </c>
      <c r="F88" s="1">
        <v>2</v>
      </c>
      <c r="G88" s="3"/>
      <c r="H88" s="145">
        <f t="shared" si="4"/>
        <v>0</v>
      </c>
    </row>
    <row r="89" spans="2:8" x14ac:dyDescent="0.45">
      <c r="B89" s="143"/>
      <c r="C89" s="144" t="s">
        <v>1025</v>
      </c>
      <c r="D89" s="133"/>
      <c r="E89" s="1" t="s">
        <v>116</v>
      </c>
      <c r="F89" s="1">
        <v>2</v>
      </c>
      <c r="G89" s="3"/>
      <c r="H89" s="145">
        <f t="shared" si="4"/>
        <v>0</v>
      </c>
    </row>
    <row r="90" spans="2:8" x14ac:dyDescent="0.45">
      <c r="B90" s="143"/>
      <c r="C90" s="144" t="s">
        <v>1026</v>
      </c>
      <c r="D90" s="144"/>
      <c r="E90" s="1" t="s">
        <v>116</v>
      </c>
      <c r="F90" s="154">
        <v>9</v>
      </c>
      <c r="G90" s="3"/>
      <c r="H90" s="145">
        <f t="shared" si="4"/>
        <v>0</v>
      </c>
    </row>
    <row r="91" spans="2:8" s="156" customFormat="1" ht="17.649999999999999" x14ac:dyDescent="0.45">
      <c r="B91" s="146"/>
      <c r="C91" s="144" t="s">
        <v>1027</v>
      </c>
      <c r="D91" s="146"/>
      <c r="E91" s="1" t="s">
        <v>116</v>
      </c>
      <c r="F91" s="154">
        <v>28</v>
      </c>
      <c r="G91" s="3"/>
      <c r="H91" s="145">
        <f t="shared" si="4"/>
        <v>0</v>
      </c>
    </row>
    <row r="92" spans="2:8" x14ac:dyDescent="0.45">
      <c r="B92" s="157"/>
      <c r="C92" s="158" t="s">
        <v>1028</v>
      </c>
      <c r="D92" s="158"/>
      <c r="E92" s="134" t="s">
        <v>116</v>
      </c>
      <c r="F92" s="135">
        <v>8</v>
      </c>
      <c r="G92" s="3"/>
      <c r="H92" s="145">
        <f t="shared" si="4"/>
        <v>0</v>
      </c>
    </row>
    <row r="93" spans="2:8" x14ac:dyDescent="0.45">
      <c r="B93" s="157"/>
      <c r="C93" s="158" t="s">
        <v>1029</v>
      </c>
      <c r="D93" s="158"/>
      <c r="E93" s="134" t="s">
        <v>116</v>
      </c>
      <c r="F93" s="135">
        <v>13</v>
      </c>
      <c r="G93" s="3"/>
      <c r="H93" s="145">
        <f t="shared" si="4"/>
        <v>0</v>
      </c>
    </row>
    <row r="94" spans="2:8" x14ac:dyDescent="0.45">
      <c r="B94" s="157"/>
      <c r="C94" s="158" t="s">
        <v>1030</v>
      </c>
      <c r="D94" s="158"/>
      <c r="E94" s="134" t="s">
        <v>116</v>
      </c>
      <c r="F94" s="135">
        <v>14</v>
      </c>
      <c r="G94" s="3"/>
      <c r="H94" s="145">
        <f t="shared" si="4"/>
        <v>0</v>
      </c>
    </row>
    <row r="95" spans="2:8" x14ac:dyDescent="0.45">
      <c r="B95" s="157"/>
      <c r="C95" s="158" t="s">
        <v>1031</v>
      </c>
      <c r="D95" s="158"/>
      <c r="E95" s="134" t="s">
        <v>116</v>
      </c>
      <c r="F95" s="135">
        <v>1000</v>
      </c>
      <c r="G95" s="3"/>
      <c r="H95" s="145">
        <f t="shared" si="4"/>
        <v>0</v>
      </c>
    </row>
    <row r="96" spans="2:8" x14ac:dyDescent="0.45">
      <c r="B96" s="157"/>
      <c r="C96" s="158"/>
      <c r="D96" s="158"/>
      <c r="E96" s="134"/>
      <c r="F96" s="135"/>
      <c r="G96" s="121"/>
      <c r="H96" s="145"/>
    </row>
    <row r="97" spans="2:8" x14ac:dyDescent="0.45">
      <c r="B97" s="181" t="s">
        <v>1032</v>
      </c>
      <c r="C97" s="182" t="s">
        <v>1033</v>
      </c>
      <c r="D97" s="158"/>
      <c r="E97" s="134"/>
      <c r="F97" s="135"/>
      <c r="G97" s="121"/>
      <c r="H97" s="145"/>
    </row>
    <row r="98" spans="2:8" x14ac:dyDescent="0.45">
      <c r="B98" s="157"/>
      <c r="C98" s="158" t="s">
        <v>1034</v>
      </c>
      <c r="D98" s="158"/>
      <c r="E98" s="134" t="s">
        <v>954</v>
      </c>
      <c r="F98" s="135">
        <v>15</v>
      </c>
      <c r="G98" s="3"/>
      <c r="H98" s="145">
        <f t="shared" si="4"/>
        <v>0</v>
      </c>
    </row>
    <row r="99" spans="2:8" x14ac:dyDescent="0.45">
      <c r="B99" s="157"/>
      <c r="C99" s="158" t="s">
        <v>1035</v>
      </c>
      <c r="D99" s="158"/>
      <c r="E99" s="134" t="s">
        <v>969</v>
      </c>
      <c r="F99" s="135">
        <v>1</v>
      </c>
      <c r="G99" s="3"/>
      <c r="H99" s="145">
        <f t="shared" si="4"/>
        <v>0</v>
      </c>
    </row>
    <row r="100" spans="2:8" x14ac:dyDescent="0.45">
      <c r="B100" s="157"/>
      <c r="C100" s="158" t="s">
        <v>1036</v>
      </c>
      <c r="D100" s="158"/>
      <c r="E100" s="134" t="s">
        <v>954</v>
      </c>
      <c r="F100" s="135">
        <v>3</v>
      </c>
      <c r="G100" s="3"/>
      <c r="H100" s="145">
        <f t="shared" ref="H100:H160" si="5">G100*F100</f>
        <v>0</v>
      </c>
    </row>
    <row r="101" spans="2:8" x14ac:dyDescent="0.45">
      <c r="B101" s="157"/>
      <c r="C101" s="158"/>
      <c r="D101" s="158"/>
      <c r="E101" s="134"/>
      <c r="F101" s="135"/>
      <c r="G101" s="121"/>
      <c r="H101" s="145"/>
    </row>
    <row r="102" spans="2:8" x14ac:dyDescent="0.45">
      <c r="B102" s="181" t="s">
        <v>1037</v>
      </c>
      <c r="C102" s="182" t="s">
        <v>1038</v>
      </c>
      <c r="D102" s="158"/>
      <c r="E102" s="134"/>
      <c r="F102" s="135"/>
      <c r="G102" s="121"/>
      <c r="H102" s="145"/>
    </row>
    <row r="103" spans="2:8" x14ac:dyDescent="0.45">
      <c r="B103" s="157"/>
      <c r="C103" s="158" t="s">
        <v>1039</v>
      </c>
      <c r="D103" s="158"/>
      <c r="E103" s="134" t="s">
        <v>954</v>
      </c>
      <c r="F103" s="135">
        <v>94</v>
      </c>
      <c r="G103" s="3"/>
      <c r="H103" s="145">
        <f t="shared" si="5"/>
        <v>0</v>
      </c>
    </row>
    <row r="104" spans="2:8" x14ac:dyDescent="0.45">
      <c r="B104" s="157"/>
      <c r="C104" s="158" t="s">
        <v>1040</v>
      </c>
      <c r="D104" s="158"/>
      <c r="E104" s="134" t="s">
        <v>954</v>
      </c>
      <c r="F104" s="135">
        <v>10</v>
      </c>
      <c r="G104" s="3"/>
      <c r="H104" s="145">
        <f t="shared" si="5"/>
        <v>0</v>
      </c>
    </row>
    <row r="105" spans="2:8" x14ac:dyDescent="0.45">
      <c r="B105" s="157"/>
      <c r="C105" s="158" t="s">
        <v>1041</v>
      </c>
      <c r="D105" s="158"/>
      <c r="E105" s="134" t="s">
        <v>954</v>
      </c>
      <c r="F105" s="135">
        <v>23</v>
      </c>
      <c r="G105" s="3"/>
      <c r="H105" s="145">
        <f t="shared" si="5"/>
        <v>0</v>
      </c>
    </row>
    <row r="106" spans="2:8" x14ac:dyDescent="0.45">
      <c r="B106" s="157"/>
      <c r="C106" s="158" t="s">
        <v>1042</v>
      </c>
      <c r="D106" s="158"/>
      <c r="E106" s="134" t="s">
        <v>954</v>
      </c>
      <c r="F106" s="135">
        <v>6</v>
      </c>
      <c r="G106" s="3"/>
      <c r="H106" s="145">
        <f t="shared" si="5"/>
        <v>0</v>
      </c>
    </row>
    <row r="107" spans="2:8" x14ac:dyDescent="0.45">
      <c r="B107" s="157"/>
      <c r="C107" s="158" t="s">
        <v>1043</v>
      </c>
      <c r="D107" s="158"/>
      <c r="E107" s="134" t="s">
        <v>954</v>
      </c>
      <c r="F107" s="135">
        <v>14</v>
      </c>
      <c r="G107" s="3"/>
      <c r="H107" s="145">
        <f t="shared" si="5"/>
        <v>0</v>
      </c>
    </row>
    <row r="108" spans="2:8" x14ac:dyDescent="0.45">
      <c r="B108" s="157"/>
      <c r="C108" s="158" t="s">
        <v>1044</v>
      </c>
      <c r="D108" s="158"/>
      <c r="E108" s="134" t="s">
        <v>954</v>
      </c>
      <c r="F108" s="135">
        <v>24</v>
      </c>
      <c r="G108" s="3"/>
      <c r="H108" s="145">
        <f t="shared" si="5"/>
        <v>0</v>
      </c>
    </row>
    <row r="109" spans="2:8" x14ac:dyDescent="0.45">
      <c r="B109" s="157"/>
      <c r="C109" s="158" t="s">
        <v>1045</v>
      </c>
      <c r="D109" s="158"/>
      <c r="E109" s="134" t="s">
        <v>954</v>
      </c>
      <c r="F109" s="135">
        <v>17</v>
      </c>
      <c r="G109" s="3"/>
      <c r="H109" s="145">
        <f t="shared" si="5"/>
        <v>0</v>
      </c>
    </row>
    <row r="110" spans="2:8" x14ac:dyDescent="0.45">
      <c r="B110" s="157"/>
      <c r="C110" s="158" t="s">
        <v>1046</v>
      </c>
      <c r="D110" s="158"/>
      <c r="E110" s="134" t="s">
        <v>360</v>
      </c>
      <c r="F110" s="135">
        <v>120</v>
      </c>
      <c r="G110" s="3"/>
      <c r="H110" s="145">
        <f t="shared" si="5"/>
        <v>0</v>
      </c>
    </row>
    <row r="111" spans="2:8" x14ac:dyDescent="0.45">
      <c r="B111" s="157"/>
      <c r="C111" s="158" t="s">
        <v>1047</v>
      </c>
      <c r="D111" s="158"/>
      <c r="E111" s="134" t="s">
        <v>954</v>
      </c>
      <c r="F111" s="135">
        <v>2</v>
      </c>
      <c r="G111" s="3"/>
      <c r="H111" s="145">
        <f t="shared" si="5"/>
        <v>0</v>
      </c>
    </row>
    <row r="112" spans="2:8" x14ac:dyDescent="0.45">
      <c r="B112" s="157"/>
      <c r="C112" s="158" t="s">
        <v>1048</v>
      </c>
      <c r="D112" s="158"/>
      <c r="E112" s="134" t="s">
        <v>954</v>
      </c>
      <c r="F112" s="135">
        <v>2</v>
      </c>
      <c r="G112" s="3"/>
      <c r="H112" s="145">
        <f t="shared" si="5"/>
        <v>0</v>
      </c>
    </row>
    <row r="113" spans="2:8" x14ac:dyDescent="0.45">
      <c r="B113" s="157"/>
      <c r="C113" s="158" t="s">
        <v>1049</v>
      </c>
      <c r="D113" s="158"/>
      <c r="E113" s="134" t="s">
        <v>954</v>
      </c>
      <c r="F113" s="135">
        <v>7</v>
      </c>
      <c r="G113" s="3"/>
      <c r="H113" s="145">
        <f t="shared" si="5"/>
        <v>0</v>
      </c>
    </row>
    <row r="114" spans="2:8" x14ac:dyDescent="0.45">
      <c r="B114" s="157"/>
      <c r="C114" s="158" t="s">
        <v>1050</v>
      </c>
      <c r="D114" s="158"/>
      <c r="E114" s="134" t="s">
        <v>954</v>
      </c>
      <c r="F114" s="135">
        <v>6</v>
      </c>
      <c r="G114" s="3"/>
      <c r="H114" s="145">
        <f t="shared" si="5"/>
        <v>0</v>
      </c>
    </row>
    <row r="115" spans="2:8" x14ac:dyDescent="0.45">
      <c r="B115" s="157"/>
      <c r="C115" s="158" t="s">
        <v>1051</v>
      </c>
      <c r="D115" s="158"/>
      <c r="E115" s="134" t="s">
        <v>954</v>
      </c>
      <c r="F115" s="135">
        <v>11</v>
      </c>
      <c r="G115" s="3"/>
      <c r="H115" s="145">
        <f t="shared" si="5"/>
        <v>0</v>
      </c>
    </row>
    <row r="116" spans="2:8" x14ac:dyDescent="0.45">
      <c r="B116" s="157"/>
      <c r="C116" s="158" t="s">
        <v>1052</v>
      </c>
      <c r="D116" s="158"/>
      <c r="E116" s="134" t="s">
        <v>954</v>
      </c>
      <c r="F116" s="135">
        <v>8</v>
      </c>
      <c r="G116" s="3"/>
      <c r="H116" s="145">
        <f t="shared" si="5"/>
        <v>0</v>
      </c>
    </row>
    <row r="117" spans="2:8" x14ac:dyDescent="0.45">
      <c r="B117" s="157"/>
      <c r="C117" s="158" t="s">
        <v>1053</v>
      </c>
      <c r="D117" s="158"/>
      <c r="E117" s="134" t="s">
        <v>954</v>
      </c>
      <c r="F117" s="135">
        <v>25</v>
      </c>
      <c r="G117" s="3"/>
      <c r="H117" s="145">
        <f t="shared" si="5"/>
        <v>0</v>
      </c>
    </row>
    <row r="118" spans="2:8" x14ac:dyDescent="0.45">
      <c r="B118" s="157"/>
      <c r="C118" s="158" t="s">
        <v>1054</v>
      </c>
      <c r="D118" s="158"/>
      <c r="E118" s="134" t="s">
        <v>954</v>
      </c>
      <c r="F118" s="135">
        <v>16</v>
      </c>
      <c r="G118" s="3"/>
      <c r="H118" s="145">
        <f t="shared" si="5"/>
        <v>0</v>
      </c>
    </row>
    <row r="119" spans="2:8" x14ac:dyDescent="0.45">
      <c r="B119" s="157"/>
      <c r="C119" s="158" t="s">
        <v>1055</v>
      </c>
      <c r="D119" s="158"/>
      <c r="E119" s="134" t="s">
        <v>954</v>
      </c>
      <c r="F119" s="135">
        <v>3</v>
      </c>
      <c r="G119" s="3"/>
      <c r="H119" s="145">
        <f t="shared" si="5"/>
        <v>0</v>
      </c>
    </row>
    <row r="120" spans="2:8" x14ac:dyDescent="0.45">
      <c r="B120" s="157"/>
      <c r="C120" s="158" t="s">
        <v>1056</v>
      </c>
      <c r="D120" s="158"/>
      <c r="E120" s="134" t="s">
        <v>954</v>
      </c>
      <c r="F120" s="135">
        <v>14</v>
      </c>
      <c r="G120" s="3"/>
      <c r="H120" s="145">
        <f t="shared" si="5"/>
        <v>0</v>
      </c>
    </row>
    <row r="121" spans="2:8" x14ac:dyDescent="0.45">
      <c r="B121" s="157"/>
      <c r="C121" s="158" t="s">
        <v>1057</v>
      </c>
      <c r="D121" s="158"/>
      <c r="E121" s="134" t="s">
        <v>954</v>
      </c>
      <c r="F121" s="135">
        <v>3</v>
      </c>
      <c r="G121" s="3"/>
      <c r="H121" s="145">
        <f t="shared" si="5"/>
        <v>0</v>
      </c>
    </row>
    <row r="122" spans="2:8" x14ac:dyDescent="0.45">
      <c r="B122" s="157"/>
      <c r="C122" s="158" t="s">
        <v>1058</v>
      </c>
      <c r="D122" s="158"/>
      <c r="E122" s="134" t="s">
        <v>954</v>
      </c>
      <c r="F122" s="135">
        <v>14</v>
      </c>
      <c r="G122" s="3"/>
      <c r="H122" s="145">
        <f t="shared" si="5"/>
        <v>0</v>
      </c>
    </row>
    <row r="123" spans="2:8" x14ac:dyDescent="0.45">
      <c r="B123" s="157"/>
      <c r="C123" s="158" t="s">
        <v>1059</v>
      </c>
      <c r="D123" s="158"/>
      <c r="E123" s="134" t="s">
        <v>360</v>
      </c>
      <c r="F123" s="135">
        <v>30</v>
      </c>
      <c r="G123" s="3"/>
      <c r="H123" s="145">
        <f t="shared" si="5"/>
        <v>0</v>
      </c>
    </row>
    <row r="124" spans="2:8" x14ac:dyDescent="0.45">
      <c r="B124" s="157"/>
      <c r="C124" s="158" t="s">
        <v>1060</v>
      </c>
      <c r="D124" s="158"/>
      <c r="E124" s="134" t="s">
        <v>954</v>
      </c>
      <c r="F124" s="135">
        <v>1</v>
      </c>
      <c r="G124" s="3"/>
      <c r="H124" s="145">
        <f t="shared" si="5"/>
        <v>0</v>
      </c>
    </row>
    <row r="125" spans="2:8" x14ac:dyDescent="0.45">
      <c r="B125" s="157"/>
      <c r="C125" s="158" t="s">
        <v>1061</v>
      </c>
      <c r="D125" s="158"/>
      <c r="E125" s="134" t="s">
        <v>954</v>
      </c>
      <c r="F125" s="135">
        <v>3</v>
      </c>
      <c r="G125" s="3"/>
      <c r="H125" s="145">
        <f t="shared" si="5"/>
        <v>0</v>
      </c>
    </row>
    <row r="126" spans="2:8" x14ac:dyDescent="0.45">
      <c r="B126" s="157"/>
      <c r="C126" s="158" t="s">
        <v>1062</v>
      </c>
      <c r="D126" s="158"/>
      <c r="E126" s="134" t="s">
        <v>954</v>
      </c>
      <c r="F126" s="135">
        <v>7</v>
      </c>
      <c r="G126" s="3"/>
      <c r="H126" s="145">
        <f t="shared" si="5"/>
        <v>0</v>
      </c>
    </row>
    <row r="127" spans="2:8" x14ac:dyDescent="0.45">
      <c r="B127" s="157"/>
      <c r="C127" s="158" t="s">
        <v>1063</v>
      </c>
      <c r="D127" s="158"/>
      <c r="E127" s="134" t="s">
        <v>954</v>
      </c>
      <c r="F127" s="135">
        <v>8</v>
      </c>
      <c r="G127" s="3"/>
      <c r="H127" s="145">
        <f t="shared" si="5"/>
        <v>0</v>
      </c>
    </row>
    <row r="128" spans="2:8" x14ac:dyDescent="0.45">
      <c r="B128" s="157"/>
      <c r="C128" s="158" t="s">
        <v>1064</v>
      </c>
      <c r="D128" s="158"/>
      <c r="E128" s="134" t="s">
        <v>360</v>
      </c>
      <c r="F128" s="135">
        <v>6</v>
      </c>
      <c r="G128" s="3"/>
      <c r="H128" s="145">
        <f t="shared" si="5"/>
        <v>0</v>
      </c>
    </row>
    <row r="129" spans="2:8" x14ac:dyDescent="0.45">
      <c r="B129" s="157"/>
      <c r="C129" s="158" t="s">
        <v>1065</v>
      </c>
      <c r="D129" s="158"/>
      <c r="E129" s="134" t="s">
        <v>954</v>
      </c>
      <c r="F129" s="135">
        <v>2</v>
      </c>
      <c r="G129" s="3"/>
      <c r="H129" s="145">
        <f t="shared" si="5"/>
        <v>0</v>
      </c>
    </row>
    <row r="130" spans="2:8" x14ac:dyDescent="0.45">
      <c r="B130" s="157"/>
      <c r="C130" s="158" t="s">
        <v>1066</v>
      </c>
      <c r="D130" s="158"/>
      <c r="E130" s="134" t="s">
        <v>954</v>
      </c>
      <c r="F130" s="135">
        <v>2</v>
      </c>
      <c r="G130" s="3"/>
      <c r="H130" s="145">
        <f t="shared" si="5"/>
        <v>0</v>
      </c>
    </row>
    <row r="131" spans="2:8" x14ac:dyDescent="0.45">
      <c r="B131" s="157"/>
      <c r="C131" s="158"/>
      <c r="D131" s="158"/>
      <c r="E131" s="134"/>
      <c r="F131" s="135"/>
      <c r="G131" s="121"/>
      <c r="H131" s="145"/>
    </row>
    <row r="132" spans="2:8" x14ac:dyDescent="0.45">
      <c r="B132" s="181" t="s">
        <v>1067</v>
      </c>
      <c r="C132" s="182" t="s">
        <v>1068</v>
      </c>
      <c r="D132" s="158"/>
      <c r="E132" s="134"/>
      <c r="F132" s="135"/>
      <c r="G132" s="121"/>
      <c r="H132" s="145"/>
    </row>
    <row r="133" spans="2:8" x14ac:dyDescent="0.45">
      <c r="B133" s="157"/>
      <c r="C133" s="158" t="s">
        <v>1069</v>
      </c>
      <c r="D133" s="158"/>
      <c r="E133" s="134" t="s">
        <v>954</v>
      </c>
      <c r="F133" s="135">
        <v>14</v>
      </c>
      <c r="G133" s="3"/>
      <c r="H133" s="145">
        <f t="shared" si="5"/>
        <v>0</v>
      </c>
    </row>
    <row r="134" spans="2:8" x14ac:dyDescent="0.45">
      <c r="B134" s="157"/>
      <c r="C134" s="158" t="s">
        <v>1070</v>
      </c>
      <c r="D134" s="158"/>
      <c r="E134" s="134" t="s">
        <v>954</v>
      </c>
      <c r="F134" s="135">
        <v>2</v>
      </c>
      <c r="G134" s="3"/>
      <c r="H134" s="145">
        <f t="shared" si="5"/>
        <v>0</v>
      </c>
    </row>
    <row r="135" spans="2:8" x14ac:dyDescent="0.45">
      <c r="B135" s="157"/>
      <c r="C135" s="158" t="s">
        <v>1071</v>
      </c>
      <c r="D135" s="158"/>
      <c r="E135" s="134" t="s">
        <v>954</v>
      </c>
      <c r="F135" s="135">
        <v>8</v>
      </c>
      <c r="G135" s="3"/>
      <c r="H135" s="145">
        <f t="shared" si="5"/>
        <v>0</v>
      </c>
    </row>
    <row r="136" spans="2:8" x14ac:dyDescent="0.45">
      <c r="B136" s="157"/>
      <c r="C136" s="158" t="s">
        <v>1072</v>
      </c>
      <c r="D136" s="158"/>
      <c r="E136" s="134" t="s">
        <v>954</v>
      </c>
      <c r="F136" s="135">
        <v>3</v>
      </c>
      <c r="G136" s="3"/>
      <c r="H136" s="145">
        <f t="shared" si="5"/>
        <v>0</v>
      </c>
    </row>
    <row r="137" spans="2:8" x14ac:dyDescent="0.45">
      <c r="B137" s="157"/>
      <c r="C137" s="158" t="s">
        <v>1073</v>
      </c>
      <c r="D137" s="158"/>
      <c r="E137" s="134" t="s">
        <v>954</v>
      </c>
      <c r="F137" s="135">
        <v>20</v>
      </c>
      <c r="G137" s="3"/>
      <c r="H137" s="145">
        <f t="shared" si="5"/>
        <v>0</v>
      </c>
    </row>
    <row r="138" spans="2:8" x14ac:dyDescent="0.45">
      <c r="B138" s="157"/>
      <c r="C138" s="158" t="s">
        <v>1074</v>
      </c>
      <c r="D138" s="158"/>
      <c r="E138" s="134" t="s">
        <v>954</v>
      </c>
      <c r="F138" s="135">
        <v>15</v>
      </c>
      <c r="G138" s="3"/>
      <c r="H138" s="145">
        <f t="shared" si="5"/>
        <v>0</v>
      </c>
    </row>
    <row r="139" spans="2:8" x14ac:dyDescent="0.45">
      <c r="B139" s="157"/>
      <c r="C139" s="158" t="s">
        <v>1075</v>
      </c>
      <c r="D139" s="158"/>
      <c r="E139" s="134" t="s">
        <v>954</v>
      </c>
      <c r="F139" s="135">
        <v>8</v>
      </c>
      <c r="G139" s="3"/>
      <c r="H139" s="145">
        <f t="shared" si="5"/>
        <v>0</v>
      </c>
    </row>
    <row r="140" spans="2:8" x14ac:dyDescent="0.45">
      <c r="B140" s="157"/>
      <c r="C140" s="158" t="s">
        <v>1076</v>
      </c>
      <c r="D140" s="158"/>
      <c r="E140" s="134" t="s">
        <v>954</v>
      </c>
      <c r="F140" s="135">
        <v>24</v>
      </c>
      <c r="G140" s="3"/>
      <c r="H140" s="145">
        <f t="shared" si="5"/>
        <v>0</v>
      </c>
    </row>
    <row r="141" spans="2:8" x14ac:dyDescent="0.45">
      <c r="B141" s="157"/>
      <c r="C141" s="158" t="s">
        <v>1077</v>
      </c>
      <c r="D141" s="158"/>
      <c r="E141" s="134" t="s">
        <v>954</v>
      </c>
      <c r="F141" s="135">
        <v>1</v>
      </c>
      <c r="G141" s="3"/>
      <c r="H141" s="145">
        <f t="shared" si="5"/>
        <v>0</v>
      </c>
    </row>
    <row r="142" spans="2:8" x14ac:dyDescent="0.45">
      <c r="B142" s="157"/>
      <c r="C142" s="158"/>
      <c r="D142" s="158"/>
      <c r="E142" s="134"/>
      <c r="F142" s="135"/>
      <c r="G142" s="121"/>
      <c r="H142" s="145"/>
    </row>
    <row r="143" spans="2:8" x14ac:dyDescent="0.45">
      <c r="B143" s="181" t="s">
        <v>1078</v>
      </c>
      <c r="C143" s="182" t="s">
        <v>1079</v>
      </c>
      <c r="D143" s="158"/>
      <c r="E143" s="134"/>
      <c r="F143" s="135"/>
      <c r="G143" s="121"/>
      <c r="H143" s="145"/>
    </row>
    <row r="144" spans="2:8" x14ac:dyDescent="0.45">
      <c r="B144" s="157"/>
      <c r="C144" s="158" t="s">
        <v>1080</v>
      </c>
      <c r="D144" s="158"/>
      <c r="E144" s="134" t="s">
        <v>954</v>
      </c>
      <c r="F144" s="135">
        <v>42</v>
      </c>
      <c r="G144" s="3"/>
      <c r="H144" s="145">
        <f t="shared" si="5"/>
        <v>0</v>
      </c>
    </row>
    <row r="145" spans="2:8" x14ac:dyDescent="0.45">
      <c r="B145" s="157"/>
      <c r="C145" s="158" t="s">
        <v>1081</v>
      </c>
      <c r="D145" s="158"/>
      <c r="E145" s="134" t="s">
        <v>954</v>
      </c>
      <c r="F145" s="135">
        <v>7</v>
      </c>
      <c r="G145" s="3"/>
      <c r="H145" s="145">
        <f t="shared" si="5"/>
        <v>0</v>
      </c>
    </row>
    <row r="146" spans="2:8" x14ac:dyDescent="0.45">
      <c r="B146" s="157"/>
      <c r="C146" s="158" t="s">
        <v>1082</v>
      </c>
      <c r="D146" s="158"/>
      <c r="E146" s="134" t="s">
        <v>954</v>
      </c>
      <c r="F146" s="135">
        <v>22</v>
      </c>
      <c r="G146" s="3"/>
      <c r="H146" s="145">
        <f t="shared" si="5"/>
        <v>0</v>
      </c>
    </row>
    <row r="147" spans="2:8" x14ac:dyDescent="0.45">
      <c r="B147" s="157"/>
      <c r="C147" s="158" t="s">
        <v>1083</v>
      </c>
      <c r="D147" s="158"/>
      <c r="E147" s="134" t="s">
        <v>954</v>
      </c>
      <c r="F147" s="135">
        <v>2</v>
      </c>
      <c r="G147" s="3"/>
      <c r="H147" s="145">
        <f t="shared" si="5"/>
        <v>0</v>
      </c>
    </row>
    <row r="148" spans="2:8" x14ac:dyDescent="0.45">
      <c r="B148" s="157"/>
      <c r="C148" s="158"/>
      <c r="D148" s="158"/>
      <c r="E148" s="134"/>
      <c r="F148" s="135"/>
      <c r="G148" s="121"/>
      <c r="H148" s="145"/>
    </row>
    <row r="149" spans="2:8" x14ac:dyDescent="0.45">
      <c r="B149" s="181" t="s">
        <v>1084</v>
      </c>
      <c r="C149" s="182" t="s">
        <v>1085</v>
      </c>
      <c r="D149" s="158"/>
      <c r="E149" s="134"/>
      <c r="F149" s="135"/>
      <c r="G149" s="121"/>
      <c r="H149" s="145"/>
    </row>
    <row r="150" spans="2:8" x14ac:dyDescent="0.45">
      <c r="B150" s="157" t="s">
        <v>1086</v>
      </c>
      <c r="C150" s="158" t="s">
        <v>1087</v>
      </c>
      <c r="D150" s="158"/>
      <c r="E150" s="134" t="s">
        <v>954</v>
      </c>
      <c r="F150" s="135">
        <v>2</v>
      </c>
      <c r="G150" s="3"/>
      <c r="H150" s="145">
        <f t="shared" si="5"/>
        <v>0</v>
      </c>
    </row>
    <row r="151" spans="2:8" x14ac:dyDescent="0.45">
      <c r="B151" s="157" t="s">
        <v>1086</v>
      </c>
      <c r="C151" s="158" t="s">
        <v>1088</v>
      </c>
      <c r="D151" s="158"/>
      <c r="E151" s="134" t="s">
        <v>954</v>
      </c>
      <c r="F151" s="135">
        <v>1</v>
      </c>
      <c r="G151" s="3"/>
      <c r="H151" s="145">
        <f t="shared" si="5"/>
        <v>0</v>
      </c>
    </row>
    <row r="152" spans="2:8" x14ac:dyDescent="0.45">
      <c r="B152" s="157" t="s">
        <v>1089</v>
      </c>
      <c r="C152" s="158" t="s">
        <v>1090</v>
      </c>
      <c r="D152" s="158"/>
      <c r="E152" s="134" t="s">
        <v>954</v>
      </c>
      <c r="F152" s="135">
        <v>43</v>
      </c>
      <c r="G152" s="3"/>
      <c r="H152" s="145">
        <f t="shared" si="5"/>
        <v>0</v>
      </c>
    </row>
    <row r="153" spans="2:8" x14ac:dyDescent="0.45">
      <c r="B153" s="157" t="s">
        <v>1091</v>
      </c>
      <c r="C153" s="158" t="s">
        <v>1092</v>
      </c>
      <c r="D153" s="158"/>
      <c r="E153" s="134" t="s">
        <v>954</v>
      </c>
      <c r="F153" s="135">
        <v>1</v>
      </c>
      <c r="G153" s="3"/>
      <c r="H153" s="145">
        <f t="shared" si="5"/>
        <v>0</v>
      </c>
    </row>
    <row r="154" spans="2:8" x14ac:dyDescent="0.45">
      <c r="B154" s="157" t="s">
        <v>1093</v>
      </c>
      <c r="C154" s="158" t="s">
        <v>1094</v>
      </c>
      <c r="D154" s="158"/>
      <c r="E154" s="134" t="s">
        <v>954</v>
      </c>
      <c r="F154" s="135">
        <v>1</v>
      </c>
      <c r="G154" s="3"/>
      <c r="H154" s="145">
        <f t="shared" si="5"/>
        <v>0</v>
      </c>
    </row>
    <row r="155" spans="2:8" x14ac:dyDescent="0.45">
      <c r="B155" s="157"/>
      <c r="C155" s="158"/>
      <c r="D155" s="158"/>
      <c r="E155" s="134"/>
      <c r="F155" s="135"/>
      <c r="G155" s="121"/>
      <c r="H155" s="145"/>
    </row>
    <row r="156" spans="2:8" x14ac:dyDescent="0.45">
      <c r="B156" s="157" t="s">
        <v>1095</v>
      </c>
      <c r="C156" s="158" t="s">
        <v>1096</v>
      </c>
      <c r="D156" s="158"/>
      <c r="E156" s="134" t="s">
        <v>393</v>
      </c>
      <c r="F156" s="135">
        <v>1</v>
      </c>
      <c r="G156" s="3"/>
      <c r="H156" s="145">
        <f t="shared" si="5"/>
        <v>0</v>
      </c>
    </row>
    <row r="157" spans="2:8" x14ac:dyDescent="0.45">
      <c r="B157" s="157"/>
      <c r="C157" s="158"/>
      <c r="D157" s="158"/>
      <c r="E157" s="134"/>
      <c r="F157" s="135"/>
      <c r="G157" s="121"/>
      <c r="H157" s="145"/>
    </row>
    <row r="158" spans="2:8" x14ac:dyDescent="0.45">
      <c r="B158" s="157" t="s">
        <v>1097</v>
      </c>
      <c r="C158" s="158" t="s">
        <v>1098</v>
      </c>
      <c r="D158" s="158"/>
      <c r="E158" s="134" t="s">
        <v>393</v>
      </c>
      <c r="F158" s="135">
        <v>1</v>
      </c>
      <c r="G158" s="3"/>
      <c r="H158" s="145">
        <f t="shared" si="5"/>
        <v>0</v>
      </c>
    </row>
    <row r="159" spans="2:8" x14ac:dyDescent="0.45">
      <c r="B159" s="157"/>
      <c r="C159" s="158"/>
      <c r="D159" s="158"/>
      <c r="E159" s="134"/>
      <c r="F159" s="135"/>
      <c r="G159" s="121"/>
      <c r="H159" s="145"/>
    </row>
    <row r="160" spans="2:8" x14ac:dyDescent="0.45">
      <c r="B160" s="157" t="s">
        <v>1099</v>
      </c>
      <c r="C160" s="158" t="s">
        <v>1100</v>
      </c>
      <c r="D160" s="158"/>
      <c r="E160" s="134" t="s">
        <v>393</v>
      </c>
      <c r="F160" s="135">
        <v>1</v>
      </c>
      <c r="G160" s="3"/>
      <c r="H160" s="145">
        <f t="shared" si="5"/>
        <v>0</v>
      </c>
    </row>
    <row r="161" spans="2:8" x14ac:dyDescent="0.45">
      <c r="B161" s="157"/>
      <c r="C161" s="158"/>
      <c r="D161" s="158"/>
      <c r="E161" s="134"/>
      <c r="F161" s="135"/>
      <c r="G161" s="121"/>
      <c r="H161" s="145"/>
    </row>
    <row r="162" spans="2:8" x14ac:dyDescent="0.45">
      <c r="B162" s="181" t="s">
        <v>1101</v>
      </c>
      <c r="C162" s="182" t="s">
        <v>1102</v>
      </c>
      <c r="D162" s="158"/>
      <c r="E162" s="134"/>
      <c r="F162" s="135"/>
      <c r="G162" s="121"/>
      <c r="H162" s="145"/>
    </row>
    <row r="163" spans="2:8" x14ac:dyDescent="0.45">
      <c r="B163" s="157"/>
      <c r="C163" s="158" t="s">
        <v>1103</v>
      </c>
      <c r="D163" s="158"/>
      <c r="E163" s="134" t="s">
        <v>954</v>
      </c>
      <c r="F163" s="135">
        <v>1</v>
      </c>
      <c r="G163" s="3"/>
      <c r="H163" s="145">
        <f t="shared" ref="H163:H184" si="6">G163*F163</f>
        <v>0</v>
      </c>
    </row>
    <row r="164" spans="2:8" x14ac:dyDescent="0.45">
      <c r="B164" s="157"/>
      <c r="C164" s="158" t="s">
        <v>1104</v>
      </c>
      <c r="D164" s="158"/>
      <c r="E164" s="134" t="s">
        <v>954</v>
      </c>
      <c r="F164" s="135">
        <v>3</v>
      </c>
      <c r="G164" s="3"/>
      <c r="H164" s="145">
        <f t="shared" si="6"/>
        <v>0</v>
      </c>
    </row>
    <row r="165" spans="2:8" x14ac:dyDescent="0.45">
      <c r="B165" s="157"/>
      <c r="C165" s="158" t="s">
        <v>1105</v>
      </c>
      <c r="D165" s="158"/>
      <c r="E165" s="134" t="s">
        <v>954</v>
      </c>
      <c r="F165" s="135">
        <v>20</v>
      </c>
      <c r="G165" s="3"/>
      <c r="H165" s="145">
        <f t="shared" si="6"/>
        <v>0</v>
      </c>
    </row>
    <row r="166" spans="2:8" x14ac:dyDescent="0.45">
      <c r="B166" s="157"/>
      <c r="C166" s="158" t="s">
        <v>1106</v>
      </c>
      <c r="D166" s="158"/>
      <c r="E166" s="134" t="s">
        <v>954</v>
      </c>
      <c r="F166" s="135">
        <v>42</v>
      </c>
      <c r="G166" s="3"/>
      <c r="H166" s="145">
        <f t="shared" si="6"/>
        <v>0</v>
      </c>
    </row>
    <row r="167" spans="2:8" x14ac:dyDescent="0.45">
      <c r="B167" s="157"/>
      <c r="C167" s="158" t="s">
        <v>1107</v>
      </c>
      <c r="D167" s="158"/>
      <c r="E167" s="134" t="s">
        <v>360</v>
      </c>
      <c r="F167" s="135">
        <v>3750</v>
      </c>
      <c r="G167" s="3"/>
      <c r="H167" s="145">
        <f t="shared" si="6"/>
        <v>0</v>
      </c>
    </row>
    <row r="168" spans="2:8" x14ac:dyDescent="0.45">
      <c r="B168" s="157"/>
      <c r="C168" s="158"/>
      <c r="D168" s="158"/>
      <c r="E168" s="134"/>
      <c r="F168" s="135"/>
      <c r="G168" s="121"/>
      <c r="H168" s="145"/>
    </row>
    <row r="169" spans="2:8" x14ac:dyDescent="0.45">
      <c r="B169" s="157"/>
      <c r="C169" s="158"/>
      <c r="D169" s="158"/>
      <c r="E169" s="134"/>
      <c r="F169" s="135"/>
      <c r="G169" s="121"/>
      <c r="H169" s="145"/>
    </row>
    <row r="170" spans="2:8" x14ac:dyDescent="0.45">
      <c r="B170" s="181" t="s">
        <v>1108</v>
      </c>
      <c r="C170" s="182" t="s">
        <v>1109</v>
      </c>
      <c r="D170" s="158"/>
      <c r="E170" s="134"/>
      <c r="F170" s="135"/>
      <c r="G170" s="121"/>
      <c r="H170" s="145"/>
    </row>
    <row r="171" spans="2:8" x14ac:dyDescent="0.45">
      <c r="B171" s="157"/>
      <c r="C171" s="158" t="s">
        <v>1110</v>
      </c>
      <c r="D171" s="158"/>
      <c r="E171" s="134" t="s">
        <v>360</v>
      </c>
      <c r="F171" s="135">
        <v>1200</v>
      </c>
      <c r="G171" s="3"/>
      <c r="H171" s="145">
        <f t="shared" si="6"/>
        <v>0</v>
      </c>
    </row>
    <row r="172" spans="2:8" x14ac:dyDescent="0.45">
      <c r="B172" s="157"/>
      <c r="C172" s="158" t="s">
        <v>1111</v>
      </c>
      <c r="D172" s="158"/>
      <c r="E172" s="134" t="s">
        <v>360</v>
      </c>
      <c r="F172" s="135">
        <v>1250</v>
      </c>
      <c r="G172" s="3"/>
      <c r="H172" s="145">
        <f t="shared" si="6"/>
        <v>0</v>
      </c>
    </row>
    <row r="173" spans="2:8" x14ac:dyDescent="0.45">
      <c r="B173" s="157"/>
      <c r="C173" s="158"/>
      <c r="D173" s="158"/>
      <c r="E173" s="134"/>
      <c r="F173" s="135"/>
      <c r="G173" s="121"/>
      <c r="H173" s="145"/>
    </row>
    <row r="174" spans="2:8" x14ac:dyDescent="0.45">
      <c r="B174" s="181" t="s">
        <v>1112</v>
      </c>
      <c r="C174" s="182" t="s">
        <v>1113</v>
      </c>
      <c r="D174" s="158"/>
      <c r="E174" s="134"/>
      <c r="F174" s="135"/>
      <c r="G174" s="121"/>
      <c r="H174" s="145"/>
    </row>
    <row r="175" spans="2:8" x14ac:dyDescent="0.45">
      <c r="B175" s="157"/>
      <c r="C175" s="158" t="s">
        <v>1114</v>
      </c>
      <c r="D175" s="158"/>
      <c r="E175" s="134" t="s">
        <v>393</v>
      </c>
      <c r="F175" s="135">
        <v>1</v>
      </c>
      <c r="G175" s="3"/>
      <c r="H175" s="145">
        <f t="shared" si="6"/>
        <v>0</v>
      </c>
    </row>
    <row r="176" spans="2:8" x14ac:dyDescent="0.45">
      <c r="B176" s="157"/>
      <c r="C176" s="158" t="s">
        <v>1115</v>
      </c>
      <c r="D176" s="158"/>
      <c r="E176" s="134" t="s">
        <v>393</v>
      </c>
      <c r="F176" s="135">
        <v>1</v>
      </c>
      <c r="G176" s="3"/>
      <c r="H176" s="145">
        <f t="shared" si="6"/>
        <v>0</v>
      </c>
    </row>
    <row r="177" spans="2:8" x14ac:dyDescent="0.45">
      <c r="B177" s="157"/>
      <c r="C177" s="158" t="s">
        <v>1116</v>
      </c>
      <c r="D177" s="158"/>
      <c r="E177" s="134" t="s">
        <v>954</v>
      </c>
      <c r="F177" s="135">
        <v>72</v>
      </c>
      <c r="G177" s="3"/>
      <c r="H177" s="145">
        <f t="shared" si="6"/>
        <v>0</v>
      </c>
    </row>
    <row r="178" spans="2:8" x14ac:dyDescent="0.45">
      <c r="B178" s="157"/>
      <c r="C178" s="158" t="s">
        <v>1117</v>
      </c>
      <c r="D178" s="158"/>
      <c r="E178" s="134" t="s">
        <v>954</v>
      </c>
      <c r="F178" s="135">
        <v>1</v>
      </c>
      <c r="G178" s="3"/>
      <c r="H178" s="145">
        <f t="shared" si="6"/>
        <v>0</v>
      </c>
    </row>
    <row r="179" spans="2:8" x14ac:dyDescent="0.45">
      <c r="B179" s="157"/>
      <c r="C179" s="158" t="s">
        <v>1118</v>
      </c>
      <c r="D179" s="158"/>
      <c r="E179" s="134" t="s">
        <v>954</v>
      </c>
      <c r="F179" s="135">
        <v>1</v>
      </c>
      <c r="G179" s="3"/>
      <c r="H179" s="145">
        <f t="shared" si="6"/>
        <v>0</v>
      </c>
    </row>
    <row r="180" spans="2:8" x14ac:dyDescent="0.45">
      <c r="B180" s="157"/>
      <c r="C180" s="158" t="s">
        <v>1119</v>
      </c>
      <c r="D180" s="158"/>
      <c r="E180" s="134" t="s">
        <v>954</v>
      </c>
      <c r="F180" s="135">
        <v>4</v>
      </c>
      <c r="G180" s="3"/>
      <c r="H180" s="145">
        <f t="shared" si="6"/>
        <v>0</v>
      </c>
    </row>
    <row r="181" spans="2:8" x14ac:dyDescent="0.45">
      <c r="C181" s="158" t="s">
        <v>1120</v>
      </c>
      <c r="E181" s="134" t="s">
        <v>954</v>
      </c>
      <c r="F181" s="135">
        <v>4</v>
      </c>
      <c r="G181" s="3"/>
      <c r="H181" s="145">
        <f t="shared" si="6"/>
        <v>0</v>
      </c>
    </row>
    <row r="182" spans="2:8" x14ac:dyDescent="0.45">
      <c r="C182" s="158" t="s">
        <v>1121</v>
      </c>
      <c r="E182" s="134" t="s">
        <v>954</v>
      </c>
      <c r="F182" s="135">
        <v>15</v>
      </c>
      <c r="G182" s="3"/>
      <c r="H182" s="145">
        <f t="shared" si="6"/>
        <v>0</v>
      </c>
    </row>
    <row r="183" spans="2:8" x14ac:dyDescent="0.45">
      <c r="C183" s="158" t="s">
        <v>1122</v>
      </c>
      <c r="E183" s="134" t="s">
        <v>360</v>
      </c>
      <c r="F183" s="135">
        <v>1050</v>
      </c>
      <c r="G183" s="3"/>
      <c r="H183" s="145">
        <f t="shared" si="6"/>
        <v>0</v>
      </c>
    </row>
    <row r="184" spans="2:8" x14ac:dyDescent="0.45">
      <c r="C184" s="158" t="s">
        <v>1123</v>
      </c>
      <c r="E184" s="134" t="s">
        <v>969</v>
      </c>
      <c r="F184" s="135">
        <v>1</v>
      </c>
      <c r="G184" s="3"/>
      <c r="H184" s="145">
        <f t="shared" si="6"/>
        <v>0</v>
      </c>
    </row>
    <row r="185" spans="2:8" x14ac:dyDescent="0.45">
      <c r="B185" s="121"/>
      <c r="C185" s="121"/>
      <c r="D185" s="121"/>
      <c r="H185" s="145"/>
    </row>
    <row r="186" spans="2:8" ht="18" thickBot="1" x14ac:dyDescent="0.5">
      <c r="C186" s="224" t="s">
        <v>1124</v>
      </c>
      <c r="D186" s="225"/>
      <c r="E186" s="225"/>
      <c r="F186" s="225"/>
      <c r="G186" s="225"/>
      <c r="H186" s="228">
        <f>SUM(H8:H185)</f>
        <v>0</v>
      </c>
    </row>
    <row r="187" spans="2:8" x14ac:dyDescent="0.45">
      <c r="H187" s="121"/>
    </row>
  </sheetData>
  <sheetProtection algorithmName="SHA-512" hashValue="6d7YtMhbCK6wKiNQSNvlNS+jDxPajDLyKa3t6tG5WAGF0MMZzUfAqzYANiUJ0+4czAyGh2VmfbfKLUGhwlFkxA==" saltValue="Yavo01FO42JVywWsA7tzWA==" spinCount="100000" sheet="1" objects="1" scenarios="1"/>
  <mergeCells count="3">
    <mergeCell ref="C4:D4"/>
    <mergeCell ref="B3:H3"/>
    <mergeCell ref="B2:H2"/>
  </mergeCells>
  <pageMargins left="0.78740157480314965" right="0.59055118110236227" top="0.98425196850393704" bottom="0.98425196850393704" header="0.51181102362204722" footer="0.51181102362204722"/>
  <pageSetup paperSize="9" scale="45" orientation="portrait" r:id="rId1"/>
  <headerFooter alignWithMargins="0"/>
  <rowBreaks count="1" manualBreakCount="1">
    <brk id="96"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FABF-8657-4962-B87B-EDC57A3C7C4A}">
  <dimension ref="A1:H218"/>
  <sheetViews>
    <sheetView showGridLines="0" zoomScale="85" zoomScaleNormal="85" workbookViewId="0">
      <pane ySplit="4" topLeftCell="A5" activePane="bottomLeft" state="frozen"/>
      <selection pane="bottomLeft" activeCell="G119" sqref="G119"/>
    </sheetView>
  </sheetViews>
  <sheetFormatPr defaultColWidth="9.1328125" defaultRowHeight="14.25" x14ac:dyDescent="0.45"/>
  <cols>
    <col min="1" max="1" width="9.1328125" style="30"/>
    <col min="2" max="2" width="9.33203125" style="68" customWidth="1"/>
    <col min="3" max="3" width="44.1328125" style="69" customWidth="1"/>
    <col min="4" max="4" width="36.6640625" style="69" customWidth="1"/>
    <col min="5" max="5" width="11.1328125" style="35" bestFit="1" customWidth="1"/>
    <col min="6" max="6" width="8.86328125" style="34" customWidth="1"/>
    <col min="7" max="7" width="15" style="35" customWidth="1"/>
    <col min="8" max="8" width="29" style="36" customWidth="1"/>
    <col min="9" max="13" width="9.1328125" style="37"/>
    <col min="14" max="14" width="20.6640625" style="37" customWidth="1"/>
    <col min="15" max="16384" width="9.1328125" style="37"/>
  </cols>
  <sheetData>
    <row r="1" spans="1:8" ht="43.35" customHeight="1" x14ac:dyDescent="0.45">
      <c r="B1" s="31"/>
      <c r="C1" s="32"/>
      <c r="D1" s="32"/>
      <c r="E1" s="33"/>
    </row>
    <row r="2" spans="1:8" ht="41.1" customHeight="1" x14ac:dyDescent="0.45">
      <c r="B2" s="282" t="s">
        <v>0</v>
      </c>
      <c r="C2" s="282"/>
      <c r="D2" s="282"/>
      <c r="E2" s="282"/>
      <c r="F2" s="282"/>
      <c r="G2" s="282"/>
      <c r="H2" s="282"/>
    </row>
    <row r="3" spans="1:8" ht="53.1" customHeight="1" thickBot="1" x14ac:dyDescent="0.5">
      <c r="B3" s="281" t="s">
        <v>1</v>
      </c>
      <c r="C3" s="281"/>
      <c r="D3" s="281"/>
      <c r="E3" s="281"/>
      <c r="F3" s="281"/>
      <c r="G3" s="281"/>
      <c r="H3" s="281"/>
    </row>
    <row r="4" spans="1:8" s="45" customFormat="1" ht="26.85" customHeight="1" thickBot="1" x14ac:dyDescent="0.5">
      <c r="A4" s="38"/>
      <c r="B4" s="39" t="s">
        <v>2</v>
      </c>
      <c r="C4" s="40" t="s">
        <v>3</v>
      </c>
      <c r="D4" s="41" t="s">
        <v>4</v>
      </c>
      <c r="E4" s="42" t="s">
        <v>5</v>
      </c>
      <c r="F4" s="43" t="s">
        <v>6</v>
      </c>
      <c r="G4" s="42" t="s">
        <v>7</v>
      </c>
      <c r="H4" s="44" t="s">
        <v>8</v>
      </c>
    </row>
    <row r="5" spans="1:8" ht="43.5" customHeight="1" x14ac:dyDescent="0.45">
      <c r="B5" s="77" t="s">
        <v>9</v>
      </c>
      <c r="C5" s="78" t="s">
        <v>10</v>
      </c>
      <c r="D5" s="48"/>
      <c r="E5" s="49"/>
      <c r="F5" s="50"/>
      <c r="G5" s="49"/>
      <c r="H5" s="51"/>
    </row>
    <row r="6" spans="1:8" s="57" customFormat="1" ht="21.6" customHeight="1" x14ac:dyDescent="0.5">
      <c r="A6" s="52"/>
      <c r="B6" s="53" t="s">
        <v>11</v>
      </c>
      <c r="C6" s="54" t="s">
        <v>12</v>
      </c>
      <c r="D6" s="79"/>
      <c r="E6" s="55"/>
      <c r="F6" s="55"/>
      <c r="G6" s="75"/>
      <c r="H6" s="80"/>
    </row>
    <row r="7" spans="1:8" x14ac:dyDescent="0.45">
      <c r="B7" s="58" t="s">
        <v>13</v>
      </c>
      <c r="C7" s="81" t="s">
        <v>14</v>
      </c>
      <c r="D7" s="82"/>
      <c r="E7" s="49">
        <v>52</v>
      </c>
      <c r="F7" s="49" t="s">
        <v>15</v>
      </c>
      <c r="G7" s="3"/>
      <c r="H7" s="51">
        <f t="shared" ref="H7:H47" si="0">E7*G7</f>
        <v>0</v>
      </c>
    </row>
    <row r="8" spans="1:8" x14ac:dyDescent="0.45">
      <c r="B8" s="58" t="s">
        <v>16</v>
      </c>
      <c r="C8" s="81" t="s">
        <v>17</v>
      </c>
      <c r="D8" s="82"/>
      <c r="E8" s="49">
        <v>112</v>
      </c>
      <c r="F8" s="49" t="s">
        <v>15</v>
      </c>
      <c r="G8" s="3"/>
      <c r="H8" s="51">
        <f t="shared" si="0"/>
        <v>0</v>
      </c>
    </row>
    <row r="9" spans="1:8" x14ac:dyDescent="0.45">
      <c r="B9" s="58" t="s">
        <v>18</v>
      </c>
      <c r="C9" s="81" t="s">
        <v>19</v>
      </c>
      <c r="D9" s="82"/>
      <c r="E9" s="49">
        <v>11</v>
      </c>
      <c r="F9" s="49" t="s">
        <v>15</v>
      </c>
      <c r="G9" s="3"/>
      <c r="H9" s="51">
        <f t="shared" si="0"/>
        <v>0</v>
      </c>
    </row>
    <row r="10" spans="1:8" x14ac:dyDescent="0.45">
      <c r="B10" s="58" t="s">
        <v>20</v>
      </c>
      <c r="C10" s="81" t="s">
        <v>21</v>
      </c>
      <c r="D10" s="82"/>
      <c r="E10" s="49">
        <v>15</v>
      </c>
      <c r="F10" s="49" t="s">
        <v>15</v>
      </c>
      <c r="G10" s="3"/>
      <c r="H10" s="51">
        <f t="shared" si="0"/>
        <v>0</v>
      </c>
    </row>
    <row r="11" spans="1:8" x14ac:dyDescent="0.45">
      <c r="B11" s="58" t="s">
        <v>22</v>
      </c>
      <c r="C11" s="81" t="s">
        <v>23</v>
      </c>
      <c r="D11" s="82"/>
      <c r="E11" s="49">
        <v>7</v>
      </c>
      <c r="F11" s="49" t="s">
        <v>15</v>
      </c>
      <c r="G11" s="3"/>
      <c r="H11" s="51">
        <f t="shared" si="0"/>
        <v>0</v>
      </c>
    </row>
    <row r="12" spans="1:8" x14ac:dyDescent="0.45">
      <c r="B12" s="58" t="s">
        <v>24</v>
      </c>
      <c r="C12" s="81" t="s">
        <v>25</v>
      </c>
      <c r="D12" s="82"/>
      <c r="E12" s="49">
        <v>11</v>
      </c>
      <c r="F12" s="49" t="s">
        <v>15</v>
      </c>
      <c r="G12" s="3"/>
      <c r="H12" s="51">
        <f t="shared" si="0"/>
        <v>0</v>
      </c>
    </row>
    <row r="13" spans="1:8" x14ac:dyDescent="0.45">
      <c r="B13" s="58" t="s">
        <v>26</v>
      </c>
      <c r="C13" s="81" t="s">
        <v>27</v>
      </c>
      <c r="D13" s="82"/>
      <c r="E13" s="49">
        <v>91</v>
      </c>
      <c r="F13" s="49" t="s">
        <v>15</v>
      </c>
      <c r="G13" s="3"/>
      <c r="H13" s="51">
        <f t="shared" si="0"/>
        <v>0</v>
      </c>
    </row>
    <row r="14" spans="1:8" x14ac:dyDescent="0.45">
      <c r="B14" s="58" t="s">
        <v>28</v>
      </c>
      <c r="C14" s="81" t="s">
        <v>29</v>
      </c>
      <c r="D14" s="82"/>
      <c r="E14" s="49">
        <v>12</v>
      </c>
      <c r="F14" s="49" t="s">
        <v>15</v>
      </c>
      <c r="G14" s="3"/>
      <c r="H14" s="51">
        <f t="shared" si="0"/>
        <v>0</v>
      </c>
    </row>
    <row r="15" spans="1:8" x14ac:dyDescent="0.45">
      <c r="B15" s="58" t="s">
        <v>30</v>
      </c>
      <c r="C15" s="81" t="s">
        <v>31</v>
      </c>
      <c r="D15" s="82"/>
      <c r="E15" s="49">
        <v>20</v>
      </c>
      <c r="F15" s="49" t="s">
        <v>15</v>
      </c>
      <c r="G15" s="3"/>
      <c r="H15" s="51">
        <f t="shared" si="0"/>
        <v>0</v>
      </c>
    </row>
    <row r="16" spans="1:8" x14ac:dyDescent="0.45">
      <c r="B16" s="58" t="s">
        <v>32</v>
      </c>
      <c r="C16" s="81" t="s">
        <v>33</v>
      </c>
      <c r="D16" s="82"/>
      <c r="E16" s="49">
        <v>4</v>
      </c>
      <c r="F16" s="49" t="s">
        <v>15</v>
      </c>
      <c r="G16" s="3"/>
      <c r="H16" s="51">
        <f t="shared" si="0"/>
        <v>0</v>
      </c>
    </row>
    <row r="17" spans="2:8" x14ac:dyDescent="0.45">
      <c r="B17" s="58" t="s">
        <v>34</v>
      </c>
      <c r="C17" s="81" t="s">
        <v>35</v>
      </c>
      <c r="D17" s="82"/>
      <c r="E17" s="49">
        <v>10</v>
      </c>
      <c r="F17" s="49" t="s">
        <v>15</v>
      </c>
      <c r="G17" s="3"/>
      <c r="H17" s="51">
        <f t="shared" si="0"/>
        <v>0</v>
      </c>
    </row>
    <row r="18" spans="2:8" x14ac:dyDescent="0.45">
      <c r="B18" s="58" t="s">
        <v>36</v>
      </c>
      <c r="C18" s="81" t="s">
        <v>37</v>
      </c>
      <c r="D18" s="82"/>
      <c r="E18" s="49">
        <v>101</v>
      </c>
      <c r="F18" s="49" t="s">
        <v>15</v>
      </c>
      <c r="G18" s="3"/>
      <c r="H18" s="51">
        <f t="shared" si="0"/>
        <v>0</v>
      </c>
    </row>
    <row r="19" spans="2:8" x14ac:dyDescent="0.45">
      <c r="B19" s="58" t="s">
        <v>38</v>
      </c>
      <c r="C19" s="81" t="s">
        <v>39</v>
      </c>
      <c r="D19" s="82"/>
      <c r="E19" s="61">
        <v>11</v>
      </c>
      <c r="F19" s="49" t="s">
        <v>15</v>
      </c>
      <c r="G19" s="3"/>
      <c r="H19" s="51">
        <f t="shared" si="0"/>
        <v>0</v>
      </c>
    </row>
    <row r="20" spans="2:8" x14ac:dyDescent="0.45">
      <c r="B20" s="58" t="s">
        <v>40</v>
      </c>
      <c r="C20" s="81" t="s">
        <v>41</v>
      </c>
      <c r="D20" s="82"/>
      <c r="E20" s="61">
        <v>12</v>
      </c>
      <c r="F20" s="49" t="s">
        <v>15</v>
      </c>
      <c r="G20" s="3"/>
      <c r="H20" s="51">
        <f t="shared" si="0"/>
        <v>0</v>
      </c>
    </row>
    <row r="21" spans="2:8" x14ac:dyDescent="0.45">
      <c r="B21" s="58" t="s">
        <v>42</v>
      </c>
      <c r="C21" s="81" t="s">
        <v>43</v>
      </c>
      <c r="D21" s="82"/>
      <c r="E21" s="61">
        <v>1</v>
      </c>
      <c r="F21" s="49" t="s">
        <v>15</v>
      </c>
      <c r="G21" s="3"/>
      <c r="H21" s="51">
        <f t="shared" si="0"/>
        <v>0</v>
      </c>
    </row>
    <row r="22" spans="2:8" x14ac:dyDescent="0.45">
      <c r="B22" s="58" t="s">
        <v>44</v>
      </c>
      <c r="C22" s="81" t="s">
        <v>45</v>
      </c>
      <c r="D22" s="82"/>
      <c r="E22" s="61">
        <v>4</v>
      </c>
      <c r="F22" s="49" t="s">
        <v>15</v>
      </c>
      <c r="G22" s="3"/>
      <c r="H22" s="51">
        <f t="shared" si="0"/>
        <v>0</v>
      </c>
    </row>
    <row r="23" spans="2:8" x14ac:dyDescent="0.45">
      <c r="B23" s="58" t="s">
        <v>46</v>
      </c>
      <c r="C23" s="81" t="s">
        <v>47</v>
      </c>
      <c r="D23" s="82"/>
      <c r="E23" s="61">
        <v>71</v>
      </c>
      <c r="F23" s="49" t="s">
        <v>15</v>
      </c>
      <c r="G23" s="3"/>
      <c r="H23" s="51">
        <f t="shared" si="0"/>
        <v>0</v>
      </c>
    </row>
    <row r="24" spans="2:8" x14ac:dyDescent="0.45">
      <c r="B24" s="58" t="s">
        <v>48</v>
      </c>
      <c r="C24" s="81" t="s">
        <v>49</v>
      </c>
      <c r="D24" s="82"/>
      <c r="E24" s="61">
        <v>10</v>
      </c>
      <c r="F24" s="49" t="s">
        <v>15</v>
      </c>
      <c r="G24" s="3"/>
      <c r="H24" s="51">
        <f t="shared" si="0"/>
        <v>0</v>
      </c>
    </row>
    <row r="25" spans="2:8" x14ac:dyDescent="0.45">
      <c r="B25" s="58" t="s">
        <v>50</v>
      </c>
      <c r="C25" s="81" t="s">
        <v>51</v>
      </c>
      <c r="D25" s="82"/>
      <c r="E25" s="61">
        <v>10</v>
      </c>
      <c r="F25" s="49" t="s">
        <v>15</v>
      </c>
      <c r="G25" s="3"/>
      <c r="H25" s="51">
        <f t="shared" si="0"/>
        <v>0</v>
      </c>
    </row>
    <row r="26" spans="2:8" x14ac:dyDescent="0.45">
      <c r="B26" s="58" t="s">
        <v>52</v>
      </c>
      <c r="C26" s="81" t="s">
        <v>53</v>
      </c>
      <c r="D26" s="82"/>
      <c r="E26" s="61">
        <v>10</v>
      </c>
      <c r="F26" s="49" t="s">
        <v>15</v>
      </c>
      <c r="G26" s="3"/>
      <c r="H26" s="51">
        <f t="shared" si="0"/>
        <v>0</v>
      </c>
    </row>
    <row r="27" spans="2:8" x14ac:dyDescent="0.45">
      <c r="B27" s="58" t="s">
        <v>54</v>
      </c>
      <c r="C27" s="81" t="s">
        <v>55</v>
      </c>
      <c r="D27" s="82"/>
      <c r="E27" s="61">
        <v>16</v>
      </c>
      <c r="F27" s="49" t="s">
        <v>15</v>
      </c>
      <c r="G27" s="3"/>
      <c r="H27" s="51">
        <f t="shared" si="0"/>
        <v>0</v>
      </c>
    </row>
    <row r="28" spans="2:8" x14ac:dyDescent="0.45">
      <c r="B28" s="58" t="s">
        <v>56</v>
      </c>
      <c r="C28" s="81" t="s">
        <v>57</v>
      </c>
      <c r="D28" s="82"/>
      <c r="E28" s="61">
        <v>7</v>
      </c>
      <c r="F28" s="49" t="s">
        <v>15</v>
      </c>
      <c r="G28" s="3"/>
      <c r="H28" s="51">
        <f t="shared" si="0"/>
        <v>0</v>
      </c>
    </row>
    <row r="29" spans="2:8" x14ac:dyDescent="0.45">
      <c r="B29" s="58" t="s">
        <v>58</v>
      </c>
      <c r="C29" s="81" t="s">
        <v>59</v>
      </c>
      <c r="D29" s="82"/>
      <c r="E29" s="61">
        <v>37</v>
      </c>
      <c r="F29" s="49" t="s">
        <v>15</v>
      </c>
      <c r="G29" s="3"/>
      <c r="H29" s="51">
        <f t="shared" si="0"/>
        <v>0</v>
      </c>
    </row>
    <row r="30" spans="2:8" x14ac:dyDescent="0.45">
      <c r="B30" s="58" t="s">
        <v>60</v>
      </c>
      <c r="C30" s="81" t="s">
        <v>61</v>
      </c>
      <c r="D30" s="82"/>
      <c r="E30" s="61">
        <v>7</v>
      </c>
      <c r="F30" s="49" t="s">
        <v>15</v>
      </c>
      <c r="G30" s="3"/>
      <c r="H30" s="51">
        <f t="shared" si="0"/>
        <v>0</v>
      </c>
    </row>
    <row r="31" spans="2:8" x14ac:dyDescent="0.45">
      <c r="B31" s="58" t="s">
        <v>62</v>
      </c>
      <c r="C31" s="81" t="s">
        <v>63</v>
      </c>
      <c r="D31" s="82"/>
      <c r="E31" s="61">
        <v>7</v>
      </c>
      <c r="F31" s="49" t="s">
        <v>15</v>
      </c>
      <c r="G31" s="3"/>
      <c r="H31" s="51">
        <f t="shared" si="0"/>
        <v>0</v>
      </c>
    </row>
    <row r="32" spans="2:8" x14ac:dyDescent="0.45">
      <c r="B32" s="58" t="s">
        <v>64</v>
      </c>
      <c r="C32" s="81" t="s">
        <v>65</v>
      </c>
      <c r="D32" s="82"/>
      <c r="E32" s="61">
        <v>84</v>
      </c>
      <c r="F32" s="49" t="s">
        <v>15</v>
      </c>
      <c r="G32" s="3"/>
      <c r="H32" s="51">
        <f t="shared" si="0"/>
        <v>0</v>
      </c>
    </row>
    <row r="33" spans="2:8" x14ac:dyDescent="0.45">
      <c r="B33" s="58" t="s">
        <v>66</v>
      </c>
      <c r="C33" s="81" t="s">
        <v>67</v>
      </c>
      <c r="D33" s="82"/>
      <c r="E33" s="61">
        <v>2</v>
      </c>
      <c r="F33" s="49" t="s">
        <v>15</v>
      </c>
      <c r="G33" s="3"/>
      <c r="H33" s="51">
        <f t="shared" si="0"/>
        <v>0</v>
      </c>
    </row>
    <row r="34" spans="2:8" x14ac:dyDescent="0.45">
      <c r="B34" s="58" t="s">
        <v>68</v>
      </c>
      <c r="C34" s="81" t="s">
        <v>69</v>
      </c>
      <c r="D34" s="82"/>
      <c r="E34" s="61">
        <v>290</v>
      </c>
      <c r="F34" s="49" t="s">
        <v>15</v>
      </c>
      <c r="G34" s="3"/>
      <c r="H34" s="51">
        <f t="shared" si="0"/>
        <v>0</v>
      </c>
    </row>
    <row r="35" spans="2:8" x14ac:dyDescent="0.45">
      <c r="B35" s="58" t="s">
        <v>70</v>
      </c>
      <c r="C35" s="81" t="s">
        <v>71</v>
      </c>
      <c r="D35" s="82"/>
      <c r="E35" s="61">
        <v>9</v>
      </c>
      <c r="F35" s="49" t="s">
        <v>15</v>
      </c>
      <c r="G35" s="3"/>
      <c r="H35" s="51">
        <f t="shared" si="0"/>
        <v>0</v>
      </c>
    </row>
    <row r="36" spans="2:8" x14ac:dyDescent="0.45">
      <c r="B36" s="58" t="s">
        <v>72</v>
      </c>
      <c r="C36" s="81" t="s">
        <v>73</v>
      </c>
      <c r="D36" s="82"/>
      <c r="E36" s="61">
        <v>33</v>
      </c>
      <c r="F36" s="49" t="s">
        <v>15</v>
      </c>
      <c r="G36" s="3"/>
      <c r="H36" s="51">
        <f t="shared" si="0"/>
        <v>0</v>
      </c>
    </row>
    <row r="37" spans="2:8" x14ac:dyDescent="0.45">
      <c r="B37" s="58" t="s">
        <v>74</v>
      </c>
      <c r="C37" s="81" t="s">
        <v>75</v>
      </c>
      <c r="D37" s="82"/>
      <c r="E37" s="61">
        <v>67</v>
      </c>
      <c r="F37" s="49" t="s">
        <v>15</v>
      </c>
      <c r="G37" s="3"/>
      <c r="H37" s="51">
        <f t="shared" si="0"/>
        <v>0</v>
      </c>
    </row>
    <row r="38" spans="2:8" x14ac:dyDescent="0.45">
      <c r="B38" s="58" t="s">
        <v>76</v>
      </c>
      <c r="C38" s="81" t="s">
        <v>77</v>
      </c>
      <c r="D38" s="82"/>
      <c r="E38" s="61">
        <v>18</v>
      </c>
      <c r="F38" s="49" t="s">
        <v>15</v>
      </c>
      <c r="G38" s="3"/>
      <c r="H38" s="51">
        <f t="shared" si="0"/>
        <v>0</v>
      </c>
    </row>
    <row r="39" spans="2:8" x14ac:dyDescent="0.45">
      <c r="B39" s="58" t="s">
        <v>78</v>
      </c>
      <c r="C39" s="81" t="s">
        <v>79</v>
      </c>
      <c r="D39" s="82"/>
      <c r="E39" s="61">
        <v>8</v>
      </c>
      <c r="F39" s="49" t="s">
        <v>15</v>
      </c>
      <c r="G39" s="3"/>
      <c r="H39" s="51">
        <f t="shared" si="0"/>
        <v>0</v>
      </c>
    </row>
    <row r="40" spans="2:8" x14ac:dyDescent="0.45">
      <c r="B40" s="58" t="s">
        <v>80</v>
      </c>
      <c r="C40" s="81" t="s">
        <v>81</v>
      </c>
      <c r="D40" s="82"/>
      <c r="E40" s="49">
        <v>33</v>
      </c>
      <c r="F40" s="49" t="s">
        <v>15</v>
      </c>
      <c r="G40" s="3"/>
      <c r="H40" s="51">
        <f t="shared" si="0"/>
        <v>0</v>
      </c>
    </row>
    <row r="41" spans="2:8" x14ac:dyDescent="0.45">
      <c r="B41" s="58" t="s">
        <v>82</v>
      </c>
      <c r="C41" s="81" t="s">
        <v>83</v>
      </c>
      <c r="D41" s="82"/>
      <c r="E41" s="61">
        <v>54</v>
      </c>
      <c r="F41" s="49" t="s">
        <v>15</v>
      </c>
      <c r="G41" s="3"/>
      <c r="H41" s="51">
        <f t="shared" si="0"/>
        <v>0</v>
      </c>
    </row>
    <row r="42" spans="2:8" x14ac:dyDescent="0.45">
      <c r="B42" s="58" t="s">
        <v>84</v>
      </c>
      <c r="C42" s="81" t="s">
        <v>85</v>
      </c>
      <c r="D42" s="82"/>
      <c r="E42" s="61">
        <v>12</v>
      </c>
      <c r="F42" s="49" t="s">
        <v>15</v>
      </c>
      <c r="G42" s="3"/>
      <c r="H42" s="51">
        <f t="shared" si="0"/>
        <v>0</v>
      </c>
    </row>
    <row r="43" spans="2:8" x14ac:dyDescent="0.45">
      <c r="B43" s="58" t="s">
        <v>86</v>
      </c>
      <c r="C43" s="81" t="s">
        <v>87</v>
      </c>
      <c r="D43" s="82"/>
      <c r="E43" s="61">
        <v>21</v>
      </c>
      <c r="F43" s="49" t="s">
        <v>15</v>
      </c>
      <c r="G43" s="3"/>
      <c r="H43" s="51">
        <f t="shared" si="0"/>
        <v>0</v>
      </c>
    </row>
    <row r="44" spans="2:8" x14ac:dyDescent="0.45">
      <c r="B44" s="58" t="s">
        <v>88</v>
      </c>
      <c r="C44" s="81" t="s">
        <v>89</v>
      </c>
      <c r="D44" s="82"/>
      <c r="E44" s="61">
        <v>8</v>
      </c>
      <c r="F44" s="49" t="s">
        <v>15</v>
      </c>
      <c r="G44" s="3"/>
      <c r="H44" s="51">
        <f t="shared" si="0"/>
        <v>0</v>
      </c>
    </row>
    <row r="45" spans="2:8" x14ac:dyDescent="0.45">
      <c r="B45" s="58" t="s">
        <v>90</v>
      </c>
      <c r="C45" s="81" t="s">
        <v>91</v>
      </c>
      <c r="D45" s="82"/>
      <c r="E45" s="61">
        <v>79</v>
      </c>
      <c r="F45" s="49" t="s">
        <v>15</v>
      </c>
      <c r="G45" s="3"/>
      <c r="H45" s="51">
        <f t="shared" si="0"/>
        <v>0</v>
      </c>
    </row>
    <row r="46" spans="2:8" x14ac:dyDescent="0.45">
      <c r="B46" s="58" t="s">
        <v>92</v>
      </c>
      <c r="C46" s="81" t="s">
        <v>93</v>
      </c>
      <c r="D46" s="82"/>
      <c r="E46" s="61">
        <v>8</v>
      </c>
      <c r="F46" s="49" t="s">
        <v>15</v>
      </c>
      <c r="G46" s="3"/>
      <c r="H46" s="51">
        <f t="shared" si="0"/>
        <v>0</v>
      </c>
    </row>
    <row r="47" spans="2:8" x14ac:dyDescent="0.45">
      <c r="B47" s="58" t="s">
        <v>94</v>
      </c>
      <c r="C47" s="81" t="s">
        <v>95</v>
      </c>
      <c r="D47" s="82"/>
      <c r="E47" s="61">
        <v>22</v>
      </c>
      <c r="F47" s="49" t="s">
        <v>15</v>
      </c>
      <c r="G47" s="3"/>
      <c r="H47" s="51">
        <f t="shared" si="0"/>
        <v>0</v>
      </c>
    </row>
    <row r="48" spans="2:8" x14ac:dyDescent="0.45">
      <c r="B48" s="58"/>
      <c r="C48" s="59"/>
      <c r="D48" s="79"/>
      <c r="E48" s="49"/>
      <c r="F48" s="49"/>
      <c r="G48" s="7"/>
      <c r="H48" s="51"/>
    </row>
    <row r="49" spans="1:8" x14ac:dyDescent="0.45">
      <c r="B49" s="58" t="s">
        <v>96</v>
      </c>
      <c r="C49" s="59" t="s">
        <v>97</v>
      </c>
      <c r="D49" s="59"/>
      <c r="E49" s="49">
        <v>93</v>
      </c>
      <c r="F49" s="49" t="s">
        <v>15</v>
      </c>
      <c r="G49" s="3"/>
      <c r="H49" s="51">
        <f>E49*G49</f>
        <v>0</v>
      </c>
    </row>
    <row r="50" spans="1:8" x14ac:dyDescent="0.45">
      <c r="B50" s="58" t="s">
        <v>98</v>
      </c>
      <c r="C50" s="59" t="s">
        <v>99</v>
      </c>
      <c r="D50" s="59"/>
      <c r="E50" s="49">
        <v>39</v>
      </c>
      <c r="F50" s="49" t="s">
        <v>15</v>
      </c>
      <c r="G50" s="3"/>
      <c r="H50" s="51">
        <f>E50*G50</f>
        <v>0</v>
      </c>
    </row>
    <row r="51" spans="1:8" x14ac:dyDescent="0.45">
      <c r="B51" s="58" t="s">
        <v>100</v>
      </c>
      <c r="C51" s="59" t="s">
        <v>101</v>
      </c>
      <c r="D51" s="59"/>
      <c r="E51" s="49">
        <v>32</v>
      </c>
      <c r="F51" s="49" t="s">
        <v>15</v>
      </c>
      <c r="G51" s="3"/>
      <c r="H51" s="51">
        <f>E51*G51</f>
        <v>0</v>
      </c>
    </row>
    <row r="52" spans="1:8" x14ac:dyDescent="0.45">
      <c r="B52" s="58"/>
      <c r="C52" s="59"/>
      <c r="D52" s="59"/>
      <c r="E52" s="49"/>
      <c r="F52" s="49"/>
      <c r="G52" s="1"/>
      <c r="H52" s="51"/>
    </row>
    <row r="53" spans="1:8" x14ac:dyDescent="0.45">
      <c r="B53" s="62"/>
      <c r="C53" s="63" t="s">
        <v>102</v>
      </c>
      <c r="D53" s="63"/>
      <c r="E53" s="64"/>
      <c r="F53" s="65"/>
      <c r="G53" s="2"/>
      <c r="H53" s="67">
        <f>SUM(H7:H51)</f>
        <v>0</v>
      </c>
    </row>
    <row r="54" spans="1:8" x14ac:dyDescent="0.45">
      <c r="B54" s="58"/>
      <c r="C54" s="48"/>
      <c r="D54" s="48"/>
      <c r="E54" s="49"/>
      <c r="F54" s="49"/>
      <c r="G54" s="1"/>
      <c r="H54" s="51"/>
    </row>
    <row r="55" spans="1:8" s="57" customFormat="1" ht="21.6" customHeight="1" x14ac:dyDescent="0.5">
      <c r="A55" s="52"/>
      <c r="B55" s="53" t="s">
        <v>103</v>
      </c>
      <c r="C55" s="54" t="s">
        <v>104</v>
      </c>
      <c r="D55" s="48"/>
      <c r="E55" s="55"/>
      <c r="F55" s="55"/>
      <c r="G55" s="1"/>
      <c r="H55" s="51"/>
    </row>
    <row r="56" spans="1:8" x14ac:dyDescent="0.45">
      <c r="B56" s="58" t="s">
        <v>105</v>
      </c>
      <c r="C56" s="84" t="s">
        <v>106</v>
      </c>
      <c r="D56" s="84"/>
      <c r="E56" s="85">
        <v>600</v>
      </c>
      <c r="F56" s="49" t="s">
        <v>15</v>
      </c>
      <c r="G56" s="3"/>
      <c r="H56" s="51">
        <f>E56*G56</f>
        <v>0</v>
      </c>
    </row>
    <row r="57" spans="1:8" x14ac:dyDescent="0.45">
      <c r="B57" s="58"/>
      <c r="C57" s="59" t="s">
        <v>108</v>
      </c>
      <c r="D57" s="59"/>
      <c r="E57" s="49">
        <v>170</v>
      </c>
      <c r="F57" s="49" t="s">
        <v>15</v>
      </c>
      <c r="G57" s="3"/>
      <c r="H57" s="51">
        <f>E57*G57</f>
        <v>0</v>
      </c>
    </row>
    <row r="58" spans="1:8" x14ac:dyDescent="0.45">
      <c r="B58" s="58" t="s">
        <v>107</v>
      </c>
      <c r="C58" s="59" t="s">
        <v>1126</v>
      </c>
      <c r="D58" s="60"/>
      <c r="E58" s="49">
        <v>596</v>
      </c>
      <c r="F58" s="49" t="s">
        <v>15</v>
      </c>
      <c r="G58" s="3"/>
      <c r="H58" s="51">
        <f>E58*G58</f>
        <v>0</v>
      </c>
    </row>
    <row r="59" spans="1:8" x14ac:dyDescent="0.45">
      <c r="B59" s="58" t="s">
        <v>109</v>
      </c>
      <c r="C59" s="59" t="s">
        <v>110</v>
      </c>
      <c r="D59" s="60"/>
      <c r="E59" s="49">
        <v>32</v>
      </c>
      <c r="F59" s="49" t="s">
        <v>15</v>
      </c>
      <c r="G59" s="3"/>
      <c r="H59" s="51">
        <f>E59*G59</f>
        <v>0</v>
      </c>
    </row>
    <row r="60" spans="1:8" x14ac:dyDescent="0.45">
      <c r="B60" s="58"/>
      <c r="C60" s="59"/>
      <c r="D60" s="59"/>
      <c r="E60" s="49"/>
      <c r="F60" s="49"/>
      <c r="G60" s="1"/>
      <c r="H60" s="51"/>
    </row>
    <row r="61" spans="1:8" x14ac:dyDescent="0.45">
      <c r="B61" s="62"/>
      <c r="C61" s="63" t="s">
        <v>111</v>
      </c>
      <c r="D61" s="63"/>
      <c r="E61" s="64"/>
      <c r="F61" s="65"/>
      <c r="G61" s="2"/>
      <c r="H61" s="67">
        <f>SUM(H56:H60)</f>
        <v>0</v>
      </c>
    </row>
    <row r="62" spans="1:8" x14ac:dyDescent="0.45">
      <c r="B62" s="58"/>
      <c r="C62" s="48"/>
      <c r="D62" s="48"/>
      <c r="E62" s="49"/>
      <c r="F62" s="49"/>
      <c r="G62" s="1"/>
      <c r="H62" s="51"/>
    </row>
    <row r="63" spans="1:8" s="57" customFormat="1" ht="21.6" customHeight="1" x14ac:dyDescent="0.5">
      <c r="A63" s="52"/>
      <c r="B63" s="53" t="s">
        <v>112</v>
      </c>
      <c r="C63" s="54" t="s">
        <v>113</v>
      </c>
      <c r="D63" s="48"/>
      <c r="E63" s="55"/>
      <c r="F63" s="55"/>
      <c r="G63" s="6"/>
      <c r="H63" s="56"/>
    </row>
    <row r="64" spans="1:8" x14ac:dyDescent="0.45">
      <c r="B64" s="58" t="s">
        <v>114</v>
      </c>
      <c r="C64" s="59" t="s">
        <v>115</v>
      </c>
      <c r="D64" s="59"/>
      <c r="E64" s="49">
        <v>1</v>
      </c>
      <c r="F64" s="49" t="s">
        <v>116</v>
      </c>
      <c r="G64" s="3"/>
      <c r="H64" s="51">
        <f>E64*G64</f>
        <v>0</v>
      </c>
    </row>
    <row r="65" spans="2:8" x14ac:dyDescent="0.45">
      <c r="B65" s="58" t="s">
        <v>117</v>
      </c>
      <c r="C65" s="59" t="s">
        <v>118</v>
      </c>
      <c r="D65" s="59"/>
      <c r="E65" s="49">
        <v>6</v>
      </c>
      <c r="F65" s="49" t="s">
        <v>116</v>
      </c>
      <c r="G65" s="3"/>
      <c r="H65" s="51">
        <f>E65*G65</f>
        <v>0</v>
      </c>
    </row>
    <row r="66" spans="2:8" x14ac:dyDescent="0.45">
      <c r="B66" s="58" t="s">
        <v>119</v>
      </c>
      <c r="C66" s="59" t="s">
        <v>120</v>
      </c>
      <c r="D66" s="60"/>
      <c r="E66" s="49">
        <v>1</v>
      </c>
      <c r="F66" s="49" t="s">
        <v>116</v>
      </c>
      <c r="G66" s="3"/>
      <c r="H66" s="51">
        <f>E66*G66</f>
        <v>0</v>
      </c>
    </row>
    <row r="67" spans="2:8" x14ac:dyDescent="0.45">
      <c r="B67" s="58" t="s">
        <v>121</v>
      </c>
      <c r="C67" s="59" t="s">
        <v>122</v>
      </c>
      <c r="D67" s="60"/>
      <c r="E67" s="49">
        <v>1</v>
      </c>
      <c r="F67" s="49" t="s">
        <v>116</v>
      </c>
      <c r="G67" s="3"/>
      <c r="H67" s="51">
        <f>E67*G67</f>
        <v>0</v>
      </c>
    </row>
    <row r="68" spans="2:8" x14ac:dyDescent="0.45">
      <c r="B68" s="58"/>
      <c r="C68" s="59"/>
      <c r="D68" s="60"/>
      <c r="E68" s="49"/>
      <c r="F68" s="49"/>
      <c r="G68" s="7"/>
      <c r="H68" s="51"/>
    </row>
    <row r="69" spans="2:8" x14ac:dyDescent="0.45">
      <c r="B69" s="58" t="s">
        <v>123</v>
      </c>
      <c r="C69" s="59" t="s">
        <v>124</v>
      </c>
      <c r="D69" s="60"/>
      <c r="E69" s="49">
        <v>12</v>
      </c>
      <c r="F69" s="49" t="s">
        <v>116</v>
      </c>
      <c r="G69" s="3"/>
      <c r="H69" s="51">
        <f t="shared" ref="H69:H78" si="1">E69*G69</f>
        <v>0</v>
      </c>
    </row>
    <row r="70" spans="2:8" x14ac:dyDescent="0.45">
      <c r="B70" s="58" t="s">
        <v>125</v>
      </c>
      <c r="C70" s="59" t="s">
        <v>126</v>
      </c>
      <c r="D70" s="59" t="s">
        <v>127</v>
      </c>
      <c r="E70" s="49">
        <v>12</v>
      </c>
      <c r="F70" s="49" t="s">
        <v>116</v>
      </c>
      <c r="G70" s="3"/>
      <c r="H70" s="51">
        <f t="shared" si="1"/>
        <v>0</v>
      </c>
    </row>
    <row r="71" spans="2:8" x14ac:dyDescent="0.45">
      <c r="B71" s="58" t="s">
        <v>128</v>
      </c>
      <c r="C71" s="59" t="s">
        <v>129</v>
      </c>
      <c r="D71" s="59"/>
      <c r="E71" s="49">
        <v>4</v>
      </c>
      <c r="F71" s="49" t="s">
        <v>116</v>
      </c>
      <c r="G71" s="3"/>
      <c r="H71" s="51">
        <f t="shared" si="1"/>
        <v>0</v>
      </c>
    </row>
    <row r="72" spans="2:8" x14ac:dyDescent="0.45">
      <c r="B72" s="58" t="s">
        <v>130</v>
      </c>
      <c r="C72" s="59" t="s">
        <v>131</v>
      </c>
      <c r="D72" s="59"/>
      <c r="E72" s="49">
        <v>4</v>
      </c>
      <c r="F72" s="49" t="s">
        <v>116</v>
      </c>
      <c r="G72" s="3"/>
      <c r="H72" s="51">
        <f t="shared" si="1"/>
        <v>0</v>
      </c>
    </row>
    <row r="73" spans="2:8" x14ac:dyDescent="0.45">
      <c r="B73" s="58" t="s">
        <v>132</v>
      </c>
      <c r="C73" s="59" t="s">
        <v>133</v>
      </c>
      <c r="D73" s="60"/>
      <c r="E73" s="49">
        <v>1</v>
      </c>
      <c r="F73" s="49" t="s">
        <v>116</v>
      </c>
      <c r="G73" s="3"/>
      <c r="H73" s="51">
        <f t="shared" si="1"/>
        <v>0</v>
      </c>
    </row>
    <row r="74" spans="2:8" x14ac:dyDescent="0.45">
      <c r="B74" s="58" t="s">
        <v>134</v>
      </c>
      <c r="C74" s="86" t="s">
        <v>135</v>
      </c>
      <c r="D74" s="60"/>
      <c r="E74" s="49">
        <v>6</v>
      </c>
      <c r="F74" s="49" t="s">
        <v>116</v>
      </c>
      <c r="G74" s="3"/>
      <c r="H74" s="51">
        <f t="shared" si="1"/>
        <v>0</v>
      </c>
    </row>
    <row r="75" spans="2:8" x14ac:dyDescent="0.45">
      <c r="B75" s="58" t="s">
        <v>136</v>
      </c>
      <c r="C75" s="59" t="s">
        <v>137</v>
      </c>
      <c r="D75" s="59"/>
      <c r="E75" s="49">
        <v>6</v>
      </c>
      <c r="F75" s="49" t="s">
        <v>116</v>
      </c>
      <c r="G75" s="3"/>
      <c r="H75" s="51">
        <f t="shared" si="1"/>
        <v>0</v>
      </c>
    </row>
    <row r="76" spans="2:8" x14ac:dyDescent="0.45">
      <c r="B76" s="58" t="s">
        <v>138</v>
      </c>
      <c r="C76" s="59" t="s">
        <v>139</v>
      </c>
      <c r="D76" s="59"/>
      <c r="E76" s="49">
        <v>3</v>
      </c>
      <c r="F76" s="49" t="s">
        <v>116</v>
      </c>
      <c r="G76" s="3"/>
      <c r="H76" s="51">
        <f t="shared" si="1"/>
        <v>0</v>
      </c>
    </row>
    <row r="77" spans="2:8" x14ac:dyDescent="0.45">
      <c r="B77" s="58" t="s">
        <v>140</v>
      </c>
      <c r="C77" s="59" t="s">
        <v>141</v>
      </c>
      <c r="D77" s="60"/>
      <c r="E77" s="49">
        <v>2</v>
      </c>
      <c r="F77" s="49" t="s">
        <v>116</v>
      </c>
      <c r="G77" s="3"/>
      <c r="H77" s="51">
        <f t="shared" si="1"/>
        <v>0</v>
      </c>
    </row>
    <row r="78" spans="2:8" x14ac:dyDescent="0.45">
      <c r="B78" s="58" t="s">
        <v>142</v>
      </c>
      <c r="C78" s="59" t="s">
        <v>143</v>
      </c>
      <c r="D78" s="60"/>
      <c r="E78" s="49">
        <v>4</v>
      </c>
      <c r="F78" s="49" t="s">
        <v>116</v>
      </c>
      <c r="G78" s="3"/>
      <c r="H78" s="51">
        <f t="shared" si="1"/>
        <v>0</v>
      </c>
    </row>
    <row r="79" spans="2:8" x14ac:dyDescent="0.45">
      <c r="B79" s="58"/>
      <c r="C79" s="59"/>
      <c r="D79" s="59"/>
      <c r="E79" s="49"/>
      <c r="F79" s="49"/>
      <c r="G79" s="1"/>
      <c r="H79" s="51"/>
    </row>
    <row r="80" spans="2:8" x14ac:dyDescent="0.45">
      <c r="B80" s="62"/>
      <c r="C80" s="63" t="s">
        <v>144</v>
      </c>
      <c r="D80" s="63"/>
      <c r="E80" s="64"/>
      <c r="F80" s="65"/>
      <c r="G80" s="2"/>
      <c r="H80" s="67">
        <f>SUM(H64:H78)</f>
        <v>0</v>
      </c>
    </row>
    <row r="81" spans="1:8" x14ac:dyDescent="0.45">
      <c r="B81" s="58"/>
      <c r="C81" s="48"/>
      <c r="D81" s="48"/>
      <c r="E81" s="49"/>
      <c r="F81" s="49"/>
      <c r="G81" s="1"/>
      <c r="H81" s="51"/>
    </row>
    <row r="82" spans="1:8" s="57" customFormat="1" ht="21.6" customHeight="1" x14ac:dyDescent="0.5">
      <c r="A82" s="52"/>
      <c r="B82" s="53" t="s">
        <v>145</v>
      </c>
      <c r="C82" s="54" t="s">
        <v>146</v>
      </c>
      <c r="D82" s="48"/>
      <c r="E82" s="55"/>
      <c r="F82" s="49"/>
      <c r="G82" s="1"/>
      <c r="H82" s="51"/>
    </row>
    <row r="83" spans="1:8" x14ac:dyDescent="0.45">
      <c r="B83" s="58" t="s">
        <v>147</v>
      </c>
      <c r="C83" s="48" t="s">
        <v>1444</v>
      </c>
      <c r="D83" s="59"/>
      <c r="E83" s="49"/>
      <c r="F83" s="49"/>
      <c r="G83" s="202"/>
      <c r="H83" s="51">
        <f t="shared" ref="H83:H92" si="2">E83*G83</f>
        <v>0</v>
      </c>
    </row>
    <row r="84" spans="1:8" x14ac:dyDescent="0.45">
      <c r="B84" s="58"/>
      <c r="C84" s="59" t="s">
        <v>148</v>
      </c>
      <c r="D84" s="59"/>
      <c r="E84" s="49">
        <v>1203</v>
      </c>
      <c r="F84" s="49" t="s">
        <v>15</v>
      </c>
      <c r="G84" s="3"/>
      <c r="H84" s="51">
        <f t="shared" ref="H84" si="3">E84*G84</f>
        <v>0</v>
      </c>
    </row>
    <row r="85" spans="1:8" x14ac:dyDescent="0.45">
      <c r="B85" s="58"/>
      <c r="C85" s="59" t="s">
        <v>152</v>
      </c>
      <c r="D85" s="59"/>
      <c r="E85" s="49">
        <v>43</v>
      </c>
      <c r="F85" s="49" t="s">
        <v>15</v>
      </c>
      <c r="G85" s="3"/>
      <c r="H85" s="51">
        <f>E85*G85</f>
        <v>0</v>
      </c>
    </row>
    <row r="86" spans="1:8" x14ac:dyDescent="0.45">
      <c r="B86" s="58"/>
      <c r="C86" s="90" t="s">
        <v>157</v>
      </c>
      <c r="D86" s="89"/>
      <c r="E86" s="83">
        <v>56</v>
      </c>
      <c r="F86" s="49" t="s">
        <v>15</v>
      </c>
      <c r="G86" s="3"/>
      <c r="H86" s="51">
        <f>E86*G86</f>
        <v>0</v>
      </c>
    </row>
    <row r="87" spans="1:8" x14ac:dyDescent="0.45">
      <c r="B87" s="87"/>
      <c r="C87" s="59" t="s">
        <v>154</v>
      </c>
      <c r="D87" s="59"/>
      <c r="E87" s="49">
        <v>29</v>
      </c>
      <c r="F87" s="49" t="s">
        <v>155</v>
      </c>
      <c r="G87" s="3"/>
      <c r="H87" s="51">
        <f>E87*G87</f>
        <v>0</v>
      </c>
    </row>
    <row r="88" spans="1:8" x14ac:dyDescent="0.45">
      <c r="B88" s="87" t="s">
        <v>149</v>
      </c>
      <c r="C88" s="88" t="s">
        <v>150</v>
      </c>
      <c r="D88" s="86"/>
      <c r="E88" s="83">
        <v>50</v>
      </c>
      <c r="F88" s="49" t="s">
        <v>15</v>
      </c>
      <c r="G88" s="3"/>
      <c r="H88" s="51">
        <f t="shared" si="2"/>
        <v>0</v>
      </c>
    </row>
    <row r="89" spans="1:8" x14ac:dyDescent="0.45">
      <c r="B89" s="87" t="s">
        <v>151</v>
      </c>
      <c r="C89" s="74" t="s">
        <v>1450</v>
      </c>
      <c r="D89" s="60"/>
      <c r="E89" s="49">
        <v>73</v>
      </c>
      <c r="F89" s="49" t="s">
        <v>15</v>
      </c>
      <c r="G89" s="3"/>
      <c r="H89" s="51">
        <f>E89*G89</f>
        <v>0</v>
      </c>
    </row>
    <row r="90" spans="1:8" x14ac:dyDescent="0.45">
      <c r="B90" s="58" t="s">
        <v>153</v>
      </c>
      <c r="C90" s="90" t="s">
        <v>160</v>
      </c>
      <c r="D90" s="91"/>
      <c r="E90" s="61">
        <v>19</v>
      </c>
      <c r="F90" s="61" t="s">
        <v>15</v>
      </c>
      <c r="G90" s="3"/>
      <c r="H90" s="51">
        <f>E90*G90</f>
        <v>0</v>
      </c>
    </row>
    <row r="91" spans="1:8" x14ac:dyDescent="0.45">
      <c r="B91" s="87" t="s">
        <v>156</v>
      </c>
      <c r="C91" s="59" t="s">
        <v>1451</v>
      </c>
      <c r="D91" s="60"/>
      <c r="E91" s="49">
        <v>63</v>
      </c>
      <c r="F91" s="49" t="s">
        <v>15</v>
      </c>
      <c r="G91" s="3"/>
      <c r="H91" s="51">
        <f>E91*G91</f>
        <v>0</v>
      </c>
    </row>
    <row r="92" spans="1:8" x14ac:dyDescent="0.45">
      <c r="B92" s="58" t="s">
        <v>158</v>
      </c>
      <c r="C92" s="90" t="s">
        <v>161</v>
      </c>
      <c r="D92" s="92"/>
      <c r="E92" s="61">
        <v>38</v>
      </c>
      <c r="F92" s="61" t="s">
        <v>15</v>
      </c>
      <c r="G92" s="3"/>
      <c r="H92" s="51">
        <f t="shared" si="2"/>
        <v>0</v>
      </c>
    </row>
    <row r="93" spans="1:8" x14ac:dyDescent="0.45">
      <c r="B93" s="58" t="s">
        <v>159</v>
      </c>
      <c r="C93" s="90" t="s">
        <v>1452</v>
      </c>
      <c r="D93" s="91" t="s">
        <v>1453</v>
      </c>
      <c r="E93" s="61"/>
      <c r="F93" s="61"/>
      <c r="G93" s="202"/>
      <c r="H93" s="51"/>
    </row>
    <row r="94" spans="1:8" x14ac:dyDescent="0.45">
      <c r="B94" s="58"/>
      <c r="C94" s="59"/>
      <c r="D94" s="59"/>
      <c r="E94" s="49"/>
      <c r="F94" s="49"/>
      <c r="G94" s="1"/>
      <c r="H94" s="51"/>
    </row>
    <row r="95" spans="1:8" x14ac:dyDescent="0.45">
      <c r="B95" s="62"/>
      <c r="C95" s="63" t="s">
        <v>162</v>
      </c>
      <c r="D95" s="63"/>
      <c r="E95" s="64"/>
      <c r="F95" s="65"/>
      <c r="G95" s="2"/>
      <c r="H95" s="67">
        <f>SUM(H83:H92)</f>
        <v>0</v>
      </c>
    </row>
    <row r="96" spans="1:8" x14ac:dyDescent="0.45">
      <c r="B96" s="58"/>
      <c r="C96" s="48"/>
      <c r="D96" s="48"/>
      <c r="E96" s="49"/>
      <c r="F96" s="49"/>
      <c r="G96" s="1"/>
      <c r="H96" s="51"/>
    </row>
    <row r="97" spans="2:8" ht="15.75" x14ac:dyDescent="0.5">
      <c r="B97" s="53" t="s">
        <v>163</v>
      </c>
      <c r="C97" s="54" t="s">
        <v>164</v>
      </c>
      <c r="D97" s="59"/>
      <c r="E97" s="49"/>
      <c r="F97" s="49"/>
      <c r="G97" s="7"/>
      <c r="H97" s="51"/>
    </row>
    <row r="98" spans="2:8" x14ac:dyDescent="0.45">
      <c r="B98" s="58" t="s">
        <v>165</v>
      </c>
      <c r="C98" s="59" t="s">
        <v>166</v>
      </c>
      <c r="D98" s="59"/>
      <c r="E98" s="49">
        <v>212</v>
      </c>
      <c r="F98" s="49" t="s">
        <v>15</v>
      </c>
      <c r="G98" s="3"/>
      <c r="H98" s="51">
        <f>E98*G98</f>
        <v>0</v>
      </c>
    </row>
    <row r="99" spans="2:8" x14ac:dyDescent="0.45">
      <c r="B99" s="87" t="s">
        <v>167</v>
      </c>
      <c r="C99" s="59" t="s">
        <v>168</v>
      </c>
      <c r="D99" s="59"/>
      <c r="E99" s="49">
        <v>212</v>
      </c>
      <c r="F99" s="49" t="s">
        <v>15</v>
      </c>
      <c r="G99" s="3"/>
      <c r="H99" s="51">
        <f>E99*G99</f>
        <v>0</v>
      </c>
    </row>
    <row r="100" spans="2:8" x14ac:dyDescent="0.45">
      <c r="B100" s="58" t="s">
        <v>169</v>
      </c>
      <c r="C100" s="59" t="s">
        <v>1454</v>
      </c>
      <c r="D100" s="60" t="s">
        <v>1455</v>
      </c>
      <c r="E100" s="49">
        <v>212</v>
      </c>
      <c r="F100" s="49" t="s">
        <v>15</v>
      </c>
      <c r="G100" s="3"/>
      <c r="H100" s="51">
        <f>E100*G100</f>
        <v>0</v>
      </c>
    </row>
    <row r="101" spans="2:8" x14ac:dyDescent="0.45">
      <c r="B101" s="87" t="s">
        <v>170</v>
      </c>
      <c r="C101" s="59" t="s">
        <v>171</v>
      </c>
      <c r="D101" s="59"/>
      <c r="E101" s="49">
        <v>212</v>
      </c>
      <c r="F101" s="49" t="s">
        <v>15</v>
      </c>
      <c r="G101" s="3"/>
      <c r="H101" s="51">
        <f>E101*G101</f>
        <v>0</v>
      </c>
    </row>
    <row r="102" spans="2:8" x14ac:dyDescent="0.45">
      <c r="B102" s="58" t="s">
        <v>172</v>
      </c>
      <c r="C102" s="59" t="s">
        <v>173</v>
      </c>
      <c r="D102" s="59"/>
      <c r="E102" s="49">
        <v>212</v>
      </c>
      <c r="F102" s="49" t="s">
        <v>15</v>
      </c>
      <c r="G102" s="3"/>
      <c r="H102" s="51">
        <f>E102*G102</f>
        <v>0</v>
      </c>
    </row>
    <row r="103" spans="2:8" x14ac:dyDescent="0.45">
      <c r="B103" s="58"/>
      <c r="C103" s="59"/>
      <c r="D103" s="59"/>
      <c r="E103" s="49"/>
      <c r="F103" s="49"/>
      <c r="G103" s="7"/>
      <c r="H103" s="51"/>
    </row>
    <row r="104" spans="2:8" x14ac:dyDescent="0.45">
      <c r="B104" s="62"/>
      <c r="C104" s="63" t="s">
        <v>174</v>
      </c>
      <c r="D104" s="63"/>
      <c r="E104" s="64"/>
      <c r="F104" s="65"/>
      <c r="G104" s="2"/>
      <c r="H104" s="67">
        <f>SUM(H98:H103)</f>
        <v>0</v>
      </c>
    </row>
    <row r="105" spans="2:8" x14ac:dyDescent="0.45">
      <c r="B105" s="58"/>
      <c r="C105" s="59"/>
      <c r="D105" s="59"/>
      <c r="E105" s="49"/>
      <c r="F105" s="49"/>
      <c r="G105" s="7"/>
      <c r="H105" s="51"/>
    </row>
    <row r="106" spans="2:8" ht="15.75" x14ac:dyDescent="0.5">
      <c r="B106" s="53" t="s">
        <v>175</v>
      </c>
      <c r="C106" s="54" t="s">
        <v>176</v>
      </c>
      <c r="D106" s="59"/>
      <c r="E106" s="49"/>
      <c r="F106" s="49"/>
      <c r="G106" s="7"/>
      <c r="H106" s="51"/>
    </row>
    <row r="107" spans="2:8" x14ac:dyDescent="0.45">
      <c r="B107" s="58" t="s">
        <v>177</v>
      </c>
      <c r="C107" s="59" t="s">
        <v>178</v>
      </c>
      <c r="D107" s="59"/>
      <c r="E107" s="49">
        <v>570</v>
      </c>
      <c r="F107" s="49" t="s">
        <v>15</v>
      </c>
      <c r="G107" s="3"/>
      <c r="H107" s="51">
        <f>E107*G107</f>
        <v>0</v>
      </c>
    </row>
    <row r="108" spans="2:8" x14ac:dyDescent="0.45">
      <c r="B108" s="58"/>
      <c r="C108" s="59" t="s">
        <v>186</v>
      </c>
      <c r="D108" s="60"/>
      <c r="E108" s="49">
        <f>E107</f>
        <v>570</v>
      </c>
      <c r="F108" s="49" t="s">
        <v>15</v>
      </c>
      <c r="G108" s="3"/>
      <c r="H108" s="51">
        <f>E108*G108</f>
        <v>0</v>
      </c>
    </row>
    <row r="109" spans="2:8" x14ac:dyDescent="0.45">
      <c r="B109" s="58"/>
      <c r="C109" s="59" t="s">
        <v>1129</v>
      </c>
      <c r="D109" s="60"/>
      <c r="E109" s="49">
        <v>570</v>
      </c>
      <c r="F109" s="49" t="s">
        <v>15</v>
      </c>
      <c r="G109" s="3"/>
      <c r="H109" s="51">
        <f>E109*G109</f>
        <v>0</v>
      </c>
    </row>
    <row r="110" spans="2:8" x14ac:dyDescent="0.45">
      <c r="B110" s="58"/>
      <c r="C110" s="93" t="s">
        <v>189</v>
      </c>
      <c r="D110" s="94"/>
      <c r="E110" s="61">
        <v>248</v>
      </c>
      <c r="F110" s="49" t="s">
        <v>116</v>
      </c>
      <c r="G110" s="3"/>
      <c r="H110" s="51">
        <f>E110*G110</f>
        <v>0</v>
      </c>
    </row>
    <row r="111" spans="2:8" x14ac:dyDescent="0.45">
      <c r="B111" s="58"/>
      <c r="C111" s="59"/>
      <c r="D111" s="59"/>
      <c r="E111" s="49"/>
      <c r="F111" s="49"/>
      <c r="G111" s="202"/>
      <c r="H111" s="51"/>
    </row>
    <row r="112" spans="2:8" x14ac:dyDescent="0.45">
      <c r="B112" s="58" t="s">
        <v>179</v>
      </c>
      <c r="C112" s="93" t="s">
        <v>180</v>
      </c>
      <c r="D112" s="96"/>
      <c r="E112" s="85">
        <v>13</v>
      </c>
      <c r="F112" s="49" t="s">
        <v>15</v>
      </c>
      <c r="G112" s="3"/>
      <c r="H112" s="51">
        <f>E112*G112</f>
        <v>0</v>
      </c>
    </row>
    <row r="113" spans="2:8" x14ac:dyDescent="0.45">
      <c r="B113" s="58"/>
      <c r="C113" s="93" t="s">
        <v>182</v>
      </c>
      <c r="D113" s="96"/>
      <c r="E113" s="61">
        <v>139</v>
      </c>
      <c r="F113" s="49" t="s">
        <v>15</v>
      </c>
      <c r="G113" s="3"/>
      <c r="H113" s="51">
        <f>E113*G113</f>
        <v>0</v>
      </c>
    </row>
    <row r="114" spans="2:8" x14ac:dyDescent="0.45">
      <c r="B114" s="58"/>
      <c r="C114" s="93" t="s">
        <v>183</v>
      </c>
      <c r="D114" s="97"/>
      <c r="E114" s="61">
        <v>154</v>
      </c>
      <c r="F114" s="49" t="s">
        <v>15</v>
      </c>
      <c r="G114" s="3"/>
      <c r="H114" s="51">
        <f>E114*G114</f>
        <v>0</v>
      </c>
    </row>
    <row r="115" spans="2:8" x14ac:dyDescent="0.45">
      <c r="B115" s="58"/>
      <c r="C115" s="93" t="s">
        <v>184</v>
      </c>
      <c r="D115" s="96"/>
      <c r="E115" s="85">
        <v>64</v>
      </c>
      <c r="F115" s="49"/>
      <c r="G115" s="3"/>
      <c r="H115" s="51">
        <f>E115*G115</f>
        <v>0</v>
      </c>
    </row>
    <row r="116" spans="2:8" x14ac:dyDescent="0.45">
      <c r="B116" s="58"/>
      <c r="C116" s="59" t="s">
        <v>187</v>
      </c>
      <c r="D116" s="60"/>
      <c r="E116" s="49">
        <f>E115+E113+E114+E112</f>
        <v>370</v>
      </c>
      <c r="F116" s="49" t="s">
        <v>15</v>
      </c>
      <c r="G116" s="3"/>
      <c r="H116" s="51">
        <f>E116*G116</f>
        <v>0</v>
      </c>
    </row>
    <row r="117" spans="2:8" x14ac:dyDescent="0.45">
      <c r="B117" s="58"/>
      <c r="C117" s="93"/>
      <c r="D117" s="96"/>
      <c r="E117" s="85"/>
      <c r="F117" s="49"/>
      <c r="G117" s="202"/>
      <c r="H117" s="51"/>
    </row>
    <row r="118" spans="2:8" x14ac:dyDescent="0.45">
      <c r="B118" s="58" t="s">
        <v>181</v>
      </c>
      <c r="C118" s="59" t="s">
        <v>185</v>
      </c>
      <c r="D118" s="60"/>
      <c r="E118" s="49">
        <v>204</v>
      </c>
      <c r="F118" s="49" t="s">
        <v>15</v>
      </c>
      <c r="G118" s="3"/>
      <c r="H118" s="51">
        <f>E118*G118</f>
        <v>0</v>
      </c>
    </row>
    <row r="119" spans="2:8" x14ac:dyDescent="0.45">
      <c r="B119" s="58"/>
      <c r="C119" s="59" t="s">
        <v>1130</v>
      </c>
      <c r="D119" s="60"/>
      <c r="E119" s="49">
        <v>70</v>
      </c>
      <c r="F119" s="49" t="s">
        <v>15</v>
      </c>
      <c r="G119" s="3"/>
      <c r="H119" s="51">
        <f>E119*G119</f>
        <v>0</v>
      </c>
    </row>
    <row r="120" spans="2:8" x14ac:dyDescent="0.45">
      <c r="B120" s="58"/>
      <c r="C120" s="59" t="s">
        <v>1131</v>
      </c>
      <c r="D120" s="60"/>
      <c r="E120" s="49">
        <v>75</v>
      </c>
      <c r="F120" s="49" t="s">
        <v>15</v>
      </c>
      <c r="G120" s="3"/>
      <c r="H120" s="51">
        <f>E120*G120</f>
        <v>0</v>
      </c>
    </row>
    <row r="121" spans="2:8" x14ac:dyDescent="0.45">
      <c r="B121" s="58"/>
      <c r="C121" s="59" t="s">
        <v>1132</v>
      </c>
      <c r="D121" s="60"/>
      <c r="E121" s="49">
        <v>59</v>
      </c>
      <c r="F121" s="49" t="s">
        <v>15</v>
      </c>
      <c r="G121" s="3"/>
      <c r="H121" s="51">
        <f>E121*G121</f>
        <v>0</v>
      </c>
    </row>
    <row r="122" spans="2:8" x14ac:dyDescent="0.45">
      <c r="B122" s="58"/>
      <c r="C122" s="59" t="s">
        <v>188</v>
      </c>
      <c r="D122" s="60"/>
      <c r="E122" s="49">
        <f>E118</f>
        <v>204</v>
      </c>
      <c r="F122" s="49" t="s">
        <v>15</v>
      </c>
      <c r="G122" s="3"/>
      <c r="H122" s="51">
        <f>E122*G122</f>
        <v>0</v>
      </c>
    </row>
    <row r="123" spans="2:8" x14ac:dyDescent="0.45">
      <c r="B123" s="37"/>
      <c r="C123" s="59"/>
      <c r="D123" s="60"/>
      <c r="E123" s="49"/>
      <c r="F123" s="49"/>
      <c r="G123" s="61"/>
      <c r="H123" s="51"/>
    </row>
    <row r="124" spans="2:8" x14ac:dyDescent="0.45">
      <c r="B124" s="58"/>
      <c r="C124" s="86"/>
      <c r="D124" s="94"/>
      <c r="E124" s="95"/>
      <c r="F124" s="49"/>
      <c r="G124" s="61"/>
      <c r="H124" s="51"/>
    </row>
    <row r="125" spans="2:8" x14ac:dyDescent="0.45">
      <c r="B125" s="62"/>
      <c r="C125" s="63" t="s">
        <v>190</v>
      </c>
      <c r="D125" s="63"/>
      <c r="E125" s="64"/>
      <c r="F125" s="65"/>
      <c r="G125" s="66"/>
      <c r="H125" s="67">
        <f>SUM(H107:H122)</f>
        <v>0</v>
      </c>
    </row>
    <row r="126" spans="2:8" x14ac:dyDescent="0.45">
      <c r="B126" s="58"/>
      <c r="C126" s="48"/>
      <c r="D126" s="48"/>
      <c r="E126" s="49"/>
      <c r="F126" s="49"/>
      <c r="G126" s="49"/>
      <c r="H126" s="51"/>
    </row>
    <row r="127" spans="2:8" x14ac:dyDescent="0.45">
      <c r="B127" s="58"/>
      <c r="C127" s="59"/>
      <c r="D127" s="59"/>
      <c r="E127" s="49"/>
      <c r="F127" s="70"/>
      <c r="G127" s="49"/>
      <c r="H127" s="51"/>
    </row>
    <row r="128" spans="2:8" s="71" customFormat="1" ht="35.85" customHeight="1" thickBot="1" x14ac:dyDescent="0.5">
      <c r="B128" s="218" t="s">
        <v>191</v>
      </c>
      <c r="C128" s="219"/>
      <c r="D128" s="218"/>
      <c r="E128" s="220"/>
      <c r="F128" s="221"/>
      <c r="G128" s="220"/>
      <c r="H128" s="72">
        <f>H125+H104+H95+H80+H61+H53</f>
        <v>0</v>
      </c>
    </row>
    <row r="129" spans="2:8" x14ac:dyDescent="0.45">
      <c r="B129" s="73"/>
      <c r="C129" s="74"/>
      <c r="D129" s="74"/>
      <c r="E129" s="49"/>
      <c r="F129" s="50"/>
      <c r="G129" s="49"/>
      <c r="H129" s="51"/>
    </row>
    <row r="130" spans="2:8" x14ac:dyDescent="0.45">
      <c r="B130" s="73"/>
      <c r="C130" s="74"/>
      <c r="D130" s="74"/>
      <c r="E130" s="49"/>
      <c r="F130" s="50"/>
      <c r="G130" s="49"/>
      <c r="H130" s="51"/>
    </row>
    <row r="131" spans="2:8" x14ac:dyDescent="0.45">
      <c r="B131" s="73"/>
      <c r="C131" s="74"/>
      <c r="D131" s="74"/>
      <c r="E131" s="49"/>
      <c r="F131" s="50"/>
      <c r="G131" s="49"/>
      <c r="H131" s="51"/>
    </row>
    <row r="132" spans="2:8" x14ac:dyDescent="0.45">
      <c r="B132" s="73"/>
      <c r="C132" s="74"/>
      <c r="D132" s="74"/>
      <c r="E132" s="49"/>
      <c r="F132" s="50"/>
      <c r="G132" s="49"/>
      <c r="H132" s="51"/>
    </row>
    <row r="133" spans="2:8" x14ac:dyDescent="0.45">
      <c r="B133" s="73"/>
      <c r="C133" s="74"/>
      <c r="D133" s="74"/>
      <c r="E133" s="49"/>
      <c r="F133" s="50"/>
      <c r="G133" s="49"/>
      <c r="H133" s="51"/>
    </row>
    <row r="134" spans="2:8" x14ac:dyDescent="0.45">
      <c r="B134" s="73"/>
      <c r="C134" s="74"/>
      <c r="D134" s="74"/>
      <c r="E134" s="49"/>
      <c r="F134" s="50"/>
      <c r="G134" s="49"/>
      <c r="H134" s="51"/>
    </row>
    <row r="135" spans="2:8" x14ac:dyDescent="0.45">
      <c r="B135" s="73"/>
      <c r="C135" s="74"/>
      <c r="D135" s="74"/>
      <c r="E135" s="49"/>
      <c r="F135" s="50"/>
      <c r="G135" s="49"/>
      <c r="H135" s="51"/>
    </row>
    <row r="136" spans="2:8" x14ac:dyDescent="0.45">
      <c r="B136" s="73"/>
      <c r="C136" s="74"/>
      <c r="D136" s="74"/>
      <c r="E136" s="49"/>
      <c r="F136" s="50"/>
      <c r="G136" s="49"/>
      <c r="H136" s="51"/>
    </row>
    <row r="137" spans="2:8" x14ac:dyDescent="0.45">
      <c r="B137" s="73"/>
      <c r="C137" s="74"/>
      <c r="D137" s="74"/>
      <c r="E137" s="49"/>
      <c r="F137" s="50"/>
      <c r="G137" s="49"/>
      <c r="H137" s="51"/>
    </row>
    <row r="138" spans="2:8" x14ac:dyDescent="0.45">
      <c r="B138" s="73"/>
      <c r="C138" s="74"/>
      <c r="D138" s="74"/>
      <c r="E138" s="49"/>
      <c r="F138" s="50"/>
      <c r="G138" s="49"/>
      <c r="H138" s="51"/>
    </row>
    <row r="139" spans="2:8" x14ac:dyDescent="0.45">
      <c r="B139" s="73"/>
      <c r="C139" s="74"/>
      <c r="D139" s="74"/>
      <c r="E139" s="49"/>
      <c r="F139" s="50"/>
      <c r="G139" s="49"/>
      <c r="H139" s="51"/>
    </row>
    <row r="140" spans="2:8" x14ac:dyDescent="0.45">
      <c r="B140" s="73"/>
      <c r="C140" s="74"/>
      <c r="D140" s="74"/>
      <c r="E140" s="49"/>
      <c r="F140" s="50"/>
      <c r="G140" s="49"/>
      <c r="H140" s="51"/>
    </row>
    <row r="141" spans="2:8" x14ac:dyDescent="0.45">
      <c r="B141" s="73"/>
      <c r="C141" s="74"/>
      <c r="D141" s="74"/>
      <c r="E141" s="49"/>
      <c r="F141" s="50"/>
      <c r="G141" s="49"/>
      <c r="H141" s="51"/>
    </row>
    <row r="142" spans="2:8" x14ac:dyDescent="0.45">
      <c r="B142" s="73"/>
      <c r="C142" s="74"/>
      <c r="D142" s="74"/>
      <c r="E142" s="49"/>
      <c r="F142" s="50"/>
      <c r="G142" s="49"/>
      <c r="H142" s="51"/>
    </row>
    <row r="143" spans="2:8" x14ac:dyDescent="0.45">
      <c r="B143" s="73"/>
      <c r="C143" s="74"/>
      <c r="D143" s="74"/>
      <c r="E143" s="49"/>
      <c r="F143" s="50"/>
      <c r="G143" s="49"/>
      <c r="H143" s="51"/>
    </row>
    <row r="144" spans="2:8" x14ac:dyDescent="0.45">
      <c r="B144" s="73"/>
      <c r="C144" s="74"/>
      <c r="D144" s="74"/>
      <c r="E144" s="49"/>
      <c r="F144" s="50"/>
      <c r="G144" s="49"/>
      <c r="H144" s="51"/>
    </row>
    <row r="145" spans="2:8" x14ac:dyDescent="0.45">
      <c r="B145" s="73"/>
      <c r="C145" s="74"/>
      <c r="D145" s="74"/>
      <c r="E145" s="49"/>
      <c r="F145" s="50"/>
      <c r="G145" s="49"/>
      <c r="H145" s="51"/>
    </row>
    <row r="146" spans="2:8" x14ac:dyDescent="0.45">
      <c r="B146" s="73"/>
      <c r="C146" s="74"/>
      <c r="D146" s="74"/>
      <c r="E146" s="49"/>
      <c r="F146" s="50"/>
      <c r="G146" s="49"/>
      <c r="H146" s="51"/>
    </row>
    <row r="147" spans="2:8" x14ac:dyDescent="0.45">
      <c r="B147" s="73"/>
      <c r="C147" s="74"/>
      <c r="D147" s="74"/>
      <c r="E147" s="49"/>
      <c r="F147" s="50"/>
      <c r="G147" s="49"/>
      <c r="H147" s="51"/>
    </row>
    <row r="148" spans="2:8" x14ac:dyDescent="0.45">
      <c r="B148" s="73"/>
      <c r="C148" s="74"/>
      <c r="D148" s="74"/>
      <c r="E148" s="49"/>
      <c r="F148" s="50"/>
      <c r="G148" s="49"/>
      <c r="H148" s="51"/>
    </row>
    <row r="149" spans="2:8" x14ac:dyDescent="0.45">
      <c r="B149" s="73"/>
      <c r="C149" s="74"/>
      <c r="D149" s="74"/>
      <c r="E149" s="49"/>
      <c r="F149" s="50"/>
      <c r="G149" s="49"/>
      <c r="H149" s="51"/>
    </row>
    <row r="150" spans="2:8" x14ac:dyDescent="0.45">
      <c r="B150" s="73"/>
      <c r="C150" s="74"/>
      <c r="D150" s="74"/>
      <c r="E150" s="49"/>
      <c r="F150" s="50"/>
      <c r="G150" s="49"/>
      <c r="H150" s="51"/>
    </row>
    <row r="151" spans="2:8" x14ac:dyDescent="0.45">
      <c r="B151" s="73"/>
      <c r="C151" s="74"/>
      <c r="D151" s="74"/>
      <c r="E151" s="49"/>
      <c r="F151" s="50"/>
      <c r="G151" s="49"/>
      <c r="H151" s="51"/>
    </row>
    <row r="152" spans="2:8" x14ac:dyDescent="0.45">
      <c r="B152" s="73"/>
      <c r="C152" s="74"/>
      <c r="D152" s="74"/>
      <c r="E152" s="49"/>
      <c r="F152" s="50"/>
      <c r="G152" s="49"/>
      <c r="H152" s="51"/>
    </row>
    <row r="153" spans="2:8" x14ac:dyDescent="0.45">
      <c r="B153" s="73"/>
      <c r="C153" s="74"/>
      <c r="D153" s="74"/>
      <c r="E153" s="49"/>
      <c r="F153" s="50"/>
      <c r="G153" s="49"/>
      <c r="H153" s="51"/>
    </row>
    <row r="154" spans="2:8" x14ac:dyDescent="0.45">
      <c r="B154" s="73"/>
      <c r="C154" s="74"/>
      <c r="D154" s="74"/>
      <c r="E154" s="49"/>
      <c r="F154" s="50"/>
      <c r="G154" s="49"/>
      <c r="H154" s="51"/>
    </row>
    <row r="155" spans="2:8" x14ac:dyDescent="0.45">
      <c r="B155" s="73"/>
      <c r="C155" s="74"/>
      <c r="D155" s="74"/>
      <c r="E155" s="49"/>
      <c r="F155" s="50"/>
      <c r="G155" s="49"/>
      <c r="H155" s="51"/>
    </row>
    <row r="156" spans="2:8" x14ac:dyDescent="0.45">
      <c r="B156" s="73"/>
      <c r="C156" s="74"/>
      <c r="D156" s="74"/>
      <c r="E156" s="49"/>
      <c r="F156" s="50"/>
      <c r="G156" s="49"/>
      <c r="H156" s="51"/>
    </row>
    <row r="157" spans="2:8" x14ac:dyDescent="0.45">
      <c r="B157" s="73"/>
      <c r="C157" s="74"/>
      <c r="D157" s="74"/>
      <c r="E157" s="49"/>
      <c r="F157" s="50"/>
      <c r="G157" s="49"/>
      <c r="H157" s="51"/>
    </row>
    <row r="158" spans="2:8" x14ac:dyDescent="0.45">
      <c r="B158" s="73"/>
      <c r="C158" s="74"/>
      <c r="D158" s="74"/>
      <c r="E158" s="49"/>
      <c r="F158" s="50"/>
      <c r="G158" s="49"/>
      <c r="H158" s="51"/>
    </row>
    <row r="159" spans="2:8" x14ac:dyDescent="0.45">
      <c r="B159" s="73"/>
      <c r="C159" s="74"/>
      <c r="D159" s="74"/>
      <c r="E159" s="49"/>
      <c r="F159" s="50"/>
      <c r="G159" s="49"/>
      <c r="H159" s="51"/>
    </row>
    <row r="160" spans="2:8" x14ac:dyDescent="0.45">
      <c r="B160" s="73"/>
      <c r="C160" s="74"/>
      <c r="D160" s="74"/>
      <c r="E160" s="49"/>
      <c r="F160" s="50"/>
      <c r="G160" s="49"/>
      <c r="H160" s="51"/>
    </row>
    <row r="161" spans="2:8" x14ac:dyDescent="0.45">
      <c r="B161" s="73"/>
      <c r="C161" s="74"/>
      <c r="D161" s="74"/>
      <c r="E161" s="49"/>
      <c r="F161" s="50"/>
      <c r="G161" s="49"/>
      <c r="H161" s="51"/>
    </row>
    <row r="162" spans="2:8" x14ac:dyDescent="0.45">
      <c r="B162" s="73"/>
      <c r="C162" s="74"/>
      <c r="D162" s="74"/>
      <c r="E162" s="49"/>
      <c r="F162" s="50"/>
      <c r="G162" s="49"/>
      <c r="H162" s="51"/>
    </row>
    <row r="163" spans="2:8" x14ac:dyDescent="0.45">
      <c r="B163" s="73"/>
      <c r="C163" s="74"/>
      <c r="D163" s="74"/>
      <c r="E163" s="49"/>
      <c r="F163" s="50"/>
      <c r="G163" s="49"/>
      <c r="H163" s="51"/>
    </row>
    <row r="164" spans="2:8" x14ac:dyDescent="0.45">
      <c r="B164" s="73"/>
      <c r="C164" s="74"/>
      <c r="D164" s="74"/>
      <c r="E164" s="49"/>
      <c r="F164" s="50"/>
      <c r="G164" s="49"/>
      <c r="H164" s="51"/>
    </row>
    <row r="165" spans="2:8" x14ac:dyDescent="0.45">
      <c r="B165" s="73"/>
      <c r="C165" s="74"/>
      <c r="D165" s="74"/>
      <c r="E165" s="49"/>
      <c r="F165" s="50"/>
      <c r="G165" s="49"/>
      <c r="H165" s="51"/>
    </row>
    <row r="166" spans="2:8" x14ac:dyDescent="0.45">
      <c r="B166" s="73"/>
      <c r="C166" s="74"/>
      <c r="D166" s="74"/>
      <c r="E166" s="49"/>
      <c r="F166" s="50"/>
      <c r="G166" s="49"/>
      <c r="H166" s="51"/>
    </row>
    <row r="167" spans="2:8" x14ac:dyDescent="0.45">
      <c r="B167" s="73"/>
      <c r="C167" s="74"/>
      <c r="D167" s="74"/>
      <c r="E167" s="49"/>
      <c r="F167" s="50"/>
      <c r="G167" s="49"/>
      <c r="H167" s="51"/>
    </row>
    <row r="168" spans="2:8" x14ac:dyDescent="0.45">
      <c r="B168" s="73"/>
      <c r="C168" s="74"/>
      <c r="D168" s="74"/>
      <c r="E168" s="49"/>
      <c r="F168" s="50"/>
      <c r="G168" s="49"/>
      <c r="H168" s="51"/>
    </row>
    <row r="169" spans="2:8" x14ac:dyDescent="0.45">
      <c r="B169" s="73"/>
      <c r="C169" s="74"/>
      <c r="D169" s="74"/>
      <c r="E169" s="49"/>
      <c r="F169" s="50"/>
      <c r="G169" s="49"/>
      <c r="H169" s="51"/>
    </row>
    <row r="170" spans="2:8" x14ac:dyDescent="0.45">
      <c r="B170" s="73"/>
      <c r="C170" s="74"/>
      <c r="D170" s="74"/>
      <c r="E170" s="49"/>
      <c r="F170" s="50"/>
      <c r="G170" s="49"/>
      <c r="H170" s="51"/>
    </row>
    <row r="171" spans="2:8" x14ac:dyDescent="0.45">
      <c r="B171" s="73"/>
      <c r="C171" s="74"/>
      <c r="D171" s="74"/>
      <c r="E171" s="49"/>
      <c r="F171" s="50"/>
      <c r="G171" s="49"/>
      <c r="H171" s="51"/>
    </row>
    <row r="172" spans="2:8" x14ac:dyDescent="0.45">
      <c r="B172" s="73"/>
      <c r="C172" s="74"/>
      <c r="D172" s="74"/>
      <c r="E172" s="49"/>
      <c r="F172" s="50"/>
      <c r="G172" s="49"/>
      <c r="H172" s="51"/>
    </row>
    <row r="173" spans="2:8" x14ac:dyDescent="0.45">
      <c r="B173" s="73"/>
      <c r="C173" s="74"/>
      <c r="D173" s="74"/>
      <c r="E173" s="49"/>
      <c r="F173" s="50"/>
      <c r="G173" s="49"/>
      <c r="H173" s="51"/>
    </row>
    <row r="174" spans="2:8" x14ac:dyDescent="0.45">
      <c r="B174" s="73"/>
      <c r="C174" s="74"/>
      <c r="D174" s="74"/>
      <c r="E174" s="49"/>
      <c r="F174" s="50"/>
      <c r="G174" s="49"/>
      <c r="H174" s="51"/>
    </row>
    <row r="175" spans="2:8" x14ac:dyDescent="0.45">
      <c r="B175" s="73"/>
      <c r="C175" s="74"/>
      <c r="D175" s="74"/>
      <c r="E175" s="49"/>
      <c r="F175" s="50"/>
      <c r="G175" s="49"/>
      <c r="H175" s="51"/>
    </row>
    <row r="176" spans="2:8" x14ac:dyDescent="0.45">
      <c r="B176" s="73"/>
      <c r="C176" s="74"/>
      <c r="D176" s="74"/>
      <c r="E176" s="49"/>
      <c r="F176" s="50"/>
      <c r="G176" s="49"/>
      <c r="H176" s="51"/>
    </row>
    <row r="177" spans="2:8" x14ac:dyDescent="0.45">
      <c r="B177" s="73"/>
      <c r="C177" s="74"/>
      <c r="D177" s="74"/>
      <c r="E177" s="49"/>
      <c r="F177" s="50"/>
      <c r="G177" s="49"/>
      <c r="H177" s="51"/>
    </row>
    <row r="178" spans="2:8" x14ac:dyDescent="0.45">
      <c r="B178" s="73"/>
      <c r="C178" s="74"/>
      <c r="D178" s="74"/>
      <c r="E178" s="49"/>
      <c r="F178" s="50"/>
      <c r="G178" s="49"/>
      <c r="H178" s="51"/>
    </row>
    <row r="179" spans="2:8" x14ac:dyDescent="0.45">
      <c r="B179" s="73"/>
      <c r="C179" s="74"/>
      <c r="D179" s="74"/>
      <c r="E179" s="49"/>
      <c r="F179" s="50"/>
      <c r="G179" s="49"/>
      <c r="H179" s="51"/>
    </row>
    <row r="180" spans="2:8" x14ac:dyDescent="0.45">
      <c r="B180" s="73"/>
      <c r="C180" s="74"/>
      <c r="D180" s="74"/>
      <c r="E180" s="49"/>
      <c r="F180" s="50"/>
      <c r="G180" s="49"/>
      <c r="H180" s="51"/>
    </row>
    <row r="181" spans="2:8" x14ac:dyDescent="0.45">
      <c r="B181" s="73"/>
      <c r="C181" s="74"/>
      <c r="D181" s="74"/>
      <c r="E181" s="49"/>
      <c r="F181" s="50"/>
      <c r="G181" s="49"/>
      <c r="H181" s="51"/>
    </row>
    <row r="182" spans="2:8" x14ac:dyDescent="0.45">
      <c r="B182" s="73"/>
      <c r="C182" s="74"/>
      <c r="D182" s="74"/>
      <c r="E182" s="49"/>
      <c r="F182" s="50"/>
      <c r="G182" s="49"/>
      <c r="H182" s="51"/>
    </row>
    <row r="183" spans="2:8" x14ac:dyDescent="0.45">
      <c r="B183" s="73"/>
      <c r="C183" s="74"/>
      <c r="D183" s="74"/>
      <c r="E183" s="49"/>
      <c r="F183" s="50"/>
      <c r="G183" s="49"/>
      <c r="H183" s="51"/>
    </row>
    <row r="184" spans="2:8" x14ac:dyDescent="0.45">
      <c r="B184" s="73"/>
      <c r="C184" s="74"/>
      <c r="D184" s="74"/>
      <c r="E184" s="49"/>
      <c r="F184" s="50"/>
      <c r="G184" s="49"/>
      <c r="H184" s="51"/>
    </row>
    <row r="185" spans="2:8" x14ac:dyDescent="0.45">
      <c r="B185" s="73"/>
      <c r="C185" s="74"/>
      <c r="D185" s="74"/>
      <c r="E185" s="49"/>
      <c r="F185" s="50"/>
      <c r="G185" s="49"/>
      <c r="H185" s="51"/>
    </row>
    <row r="186" spans="2:8" x14ac:dyDescent="0.45">
      <c r="B186" s="73"/>
      <c r="C186" s="74"/>
      <c r="D186" s="74"/>
      <c r="E186" s="49"/>
      <c r="F186" s="50"/>
      <c r="G186" s="49"/>
      <c r="H186" s="51"/>
    </row>
    <row r="187" spans="2:8" x14ac:dyDescent="0.45">
      <c r="B187" s="73"/>
      <c r="C187" s="74"/>
      <c r="D187" s="74"/>
      <c r="E187" s="49"/>
      <c r="F187" s="50"/>
      <c r="G187" s="49"/>
      <c r="H187" s="51"/>
    </row>
    <row r="188" spans="2:8" x14ac:dyDescent="0.45">
      <c r="B188" s="73"/>
      <c r="C188" s="74"/>
      <c r="D188" s="74"/>
      <c r="E188" s="49"/>
      <c r="F188" s="50"/>
      <c r="G188" s="49"/>
      <c r="H188" s="51"/>
    </row>
    <row r="189" spans="2:8" x14ac:dyDescent="0.45">
      <c r="B189" s="73"/>
      <c r="C189" s="74"/>
      <c r="D189" s="74"/>
      <c r="E189" s="49"/>
      <c r="F189" s="50"/>
      <c r="G189" s="49"/>
      <c r="H189" s="51"/>
    </row>
    <row r="190" spans="2:8" x14ac:dyDescent="0.45">
      <c r="B190" s="73"/>
      <c r="C190" s="74"/>
      <c r="D190" s="74"/>
      <c r="E190" s="49"/>
      <c r="F190" s="50"/>
      <c r="G190" s="49"/>
      <c r="H190" s="51"/>
    </row>
    <row r="191" spans="2:8" x14ac:dyDescent="0.45">
      <c r="B191" s="73"/>
      <c r="C191" s="74"/>
      <c r="D191" s="74"/>
      <c r="E191" s="49"/>
      <c r="F191" s="50"/>
      <c r="G191" s="49"/>
      <c r="H191" s="51"/>
    </row>
    <row r="192" spans="2:8" x14ac:dyDescent="0.45">
      <c r="B192" s="73"/>
      <c r="C192" s="74"/>
      <c r="D192" s="74"/>
      <c r="E192" s="49"/>
      <c r="F192" s="50"/>
      <c r="G192" s="49"/>
      <c r="H192" s="51"/>
    </row>
    <row r="193" spans="2:8" x14ac:dyDescent="0.45">
      <c r="B193" s="73"/>
      <c r="C193" s="74"/>
      <c r="D193" s="74"/>
      <c r="E193" s="49"/>
      <c r="F193" s="50"/>
      <c r="G193" s="49"/>
      <c r="H193" s="51"/>
    </row>
    <row r="194" spans="2:8" x14ac:dyDescent="0.45">
      <c r="B194" s="73"/>
      <c r="C194" s="74"/>
      <c r="D194" s="74"/>
      <c r="E194" s="49"/>
      <c r="F194" s="50"/>
      <c r="G194" s="49"/>
      <c r="H194" s="51"/>
    </row>
    <row r="195" spans="2:8" x14ac:dyDescent="0.45">
      <c r="B195" s="73"/>
      <c r="C195" s="74"/>
      <c r="D195" s="74"/>
      <c r="E195" s="49"/>
      <c r="F195" s="50"/>
      <c r="G195" s="49"/>
      <c r="H195" s="51"/>
    </row>
    <row r="196" spans="2:8" x14ac:dyDescent="0.45">
      <c r="B196" s="73"/>
      <c r="C196" s="74"/>
      <c r="D196" s="74"/>
      <c r="E196" s="49"/>
      <c r="F196" s="50"/>
      <c r="G196" s="49"/>
      <c r="H196" s="51"/>
    </row>
    <row r="197" spans="2:8" x14ac:dyDescent="0.45">
      <c r="B197" s="73"/>
      <c r="C197" s="74"/>
      <c r="D197" s="74"/>
      <c r="E197" s="49"/>
      <c r="F197" s="50"/>
      <c r="G197" s="49"/>
      <c r="H197" s="51"/>
    </row>
    <row r="198" spans="2:8" x14ac:dyDescent="0.45">
      <c r="B198" s="73"/>
      <c r="C198" s="74"/>
      <c r="D198" s="74"/>
      <c r="E198" s="49"/>
      <c r="F198" s="50"/>
      <c r="G198" s="49"/>
      <c r="H198" s="51"/>
    </row>
    <row r="199" spans="2:8" x14ac:dyDescent="0.45">
      <c r="B199" s="73"/>
      <c r="C199" s="74"/>
      <c r="D199" s="74"/>
      <c r="E199" s="49"/>
      <c r="F199" s="50"/>
      <c r="G199" s="49"/>
      <c r="H199" s="51"/>
    </row>
    <row r="200" spans="2:8" x14ac:dyDescent="0.45">
      <c r="B200" s="73"/>
      <c r="C200" s="74"/>
      <c r="D200" s="74"/>
      <c r="E200" s="49"/>
      <c r="F200" s="50"/>
      <c r="G200" s="49"/>
      <c r="H200" s="51"/>
    </row>
    <row r="201" spans="2:8" x14ac:dyDescent="0.45">
      <c r="B201" s="73"/>
      <c r="C201" s="74"/>
      <c r="D201" s="74"/>
      <c r="E201" s="49"/>
      <c r="F201" s="50"/>
      <c r="G201" s="49"/>
      <c r="H201" s="51"/>
    </row>
    <row r="202" spans="2:8" x14ac:dyDescent="0.45">
      <c r="B202" s="73"/>
      <c r="C202" s="74"/>
      <c r="D202" s="74"/>
      <c r="E202" s="49"/>
      <c r="F202" s="50"/>
      <c r="G202" s="49"/>
      <c r="H202" s="51"/>
    </row>
    <row r="203" spans="2:8" x14ac:dyDescent="0.45">
      <c r="B203" s="73"/>
      <c r="C203" s="74"/>
      <c r="D203" s="74"/>
      <c r="E203" s="49"/>
      <c r="F203" s="50"/>
      <c r="G203" s="49"/>
      <c r="H203" s="51"/>
    </row>
    <row r="204" spans="2:8" x14ac:dyDescent="0.45">
      <c r="B204" s="73"/>
      <c r="C204" s="74"/>
      <c r="D204" s="74"/>
      <c r="E204" s="49"/>
      <c r="F204" s="50"/>
      <c r="G204" s="49"/>
      <c r="H204" s="51"/>
    </row>
    <row r="205" spans="2:8" x14ac:dyDescent="0.45">
      <c r="B205" s="73"/>
      <c r="C205" s="74"/>
      <c r="D205" s="74"/>
      <c r="E205" s="49"/>
      <c r="F205" s="50"/>
      <c r="G205" s="49"/>
      <c r="H205" s="51"/>
    </row>
    <row r="206" spans="2:8" x14ac:dyDescent="0.45">
      <c r="B206" s="73"/>
      <c r="C206" s="74"/>
      <c r="D206" s="74"/>
      <c r="E206" s="49"/>
      <c r="F206" s="50"/>
      <c r="G206" s="49"/>
      <c r="H206" s="51"/>
    </row>
    <row r="207" spans="2:8" x14ac:dyDescent="0.45">
      <c r="B207" s="73"/>
      <c r="C207" s="74"/>
      <c r="D207" s="74"/>
      <c r="E207" s="49"/>
      <c r="F207" s="50"/>
      <c r="G207" s="49"/>
      <c r="H207" s="51"/>
    </row>
    <row r="208" spans="2:8" x14ac:dyDescent="0.45">
      <c r="B208" s="73"/>
      <c r="C208" s="74"/>
      <c r="D208" s="74"/>
      <c r="E208" s="49"/>
      <c r="F208" s="50"/>
      <c r="G208" s="49"/>
      <c r="H208" s="51"/>
    </row>
    <row r="209" spans="2:8" x14ac:dyDescent="0.45">
      <c r="B209" s="73"/>
      <c r="C209" s="74"/>
      <c r="D209" s="74"/>
      <c r="E209" s="49"/>
      <c r="F209" s="50"/>
      <c r="G209" s="49"/>
      <c r="H209" s="51"/>
    </row>
    <row r="210" spans="2:8" x14ac:dyDescent="0.45">
      <c r="B210" s="73"/>
      <c r="C210" s="74"/>
      <c r="D210" s="74"/>
      <c r="E210" s="49"/>
      <c r="F210" s="50"/>
      <c r="G210" s="49"/>
      <c r="H210" s="51"/>
    </row>
    <row r="211" spans="2:8" x14ac:dyDescent="0.45">
      <c r="B211" s="73"/>
      <c r="C211" s="74"/>
      <c r="D211" s="74"/>
      <c r="E211" s="49"/>
      <c r="F211" s="50"/>
      <c r="G211" s="49"/>
      <c r="H211" s="51"/>
    </row>
    <row r="212" spans="2:8" x14ac:dyDescent="0.45">
      <c r="B212" s="73"/>
      <c r="C212" s="74"/>
      <c r="D212" s="74"/>
      <c r="E212" s="49"/>
      <c r="F212" s="50"/>
      <c r="G212" s="49"/>
      <c r="H212" s="51"/>
    </row>
    <row r="213" spans="2:8" x14ac:dyDescent="0.45">
      <c r="B213" s="73"/>
      <c r="C213" s="74"/>
      <c r="D213" s="74"/>
      <c r="E213" s="49"/>
      <c r="F213" s="50"/>
      <c r="G213" s="49"/>
      <c r="H213" s="51"/>
    </row>
    <row r="214" spans="2:8" x14ac:dyDescent="0.45">
      <c r="B214" s="73"/>
      <c r="C214" s="74"/>
      <c r="D214" s="74"/>
      <c r="E214" s="49"/>
      <c r="F214" s="50"/>
      <c r="G214" s="49"/>
      <c r="H214" s="51"/>
    </row>
    <row r="215" spans="2:8" x14ac:dyDescent="0.45">
      <c r="B215" s="73"/>
      <c r="C215" s="74"/>
      <c r="D215" s="74"/>
      <c r="E215" s="49"/>
      <c r="F215" s="50"/>
      <c r="G215" s="49"/>
      <c r="H215" s="51"/>
    </row>
    <row r="216" spans="2:8" x14ac:dyDescent="0.45">
      <c r="B216" s="73"/>
      <c r="C216" s="74"/>
      <c r="D216" s="74"/>
      <c r="E216" s="49"/>
      <c r="F216" s="50"/>
      <c r="G216" s="49"/>
      <c r="H216" s="51"/>
    </row>
    <row r="217" spans="2:8" x14ac:dyDescent="0.45">
      <c r="B217" s="73"/>
      <c r="C217" s="74"/>
      <c r="D217" s="74"/>
      <c r="E217" s="49"/>
      <c r="F217" s="50"/>
      <c r="G217" s="49"/>
      <c r="H217" s="51"/>
    </row>
    <row r="218" spans="2:8" x14ac:dyDescent="0.45">
      <c r="B218" s="73"/>
      <c r="C218" s="74"/>
      <c r="D218" s="74"/>
      <c r="E218" s="49"/>
      <c r="F218" s="50"/>
      <c r="G218" s="49"/>
      <c r="H218" s="51"/>
    </row>
  </sheetData>
  <sheetProtection algorithmName="SHA-512" hashValue="jrXx8XWtPSPnBioaixSD30O1RGt1xKx6eI1GwbiVqqHwxva2dygwqm3+B7xdVk0rDSO3frKlpsvLoKYzzg6hcg==" saltValue="1tWhIYoAn+bMvLt/ASi4Qw==" spinCount="100000" sheet="1" objects="1" scenarios="1"/>
  <mergeCells count="2">
    <mergeCell ref="B3:H3"/>
    <mergeCell ref="B2:H2"/>
  </mergeCells>
  <phoneticPr fontId="15" type="noConversion"/>
  <pageMargins left="0.25" right="0.25" top="0.75" bottom="0.75" header="0.3" footer="0.3"/>
  <pageSetup paperSize="9" scale="57" orientation="portrait" r:id="rId1"/>
  <headerFooter alignWithMargins="0"/>
  <rowBreaks count="2" manualBreakCount="2">
    <brk id="62" max="8" man="1"/>
    <brk id="130" max="8" man="1"/>
  </rowBreaks>
  <ignoredErrors>
    <ignoredError sqref="B52:B54 B60:B62 B79:B81 B94:B96" twoDigitTextYea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57638-B30C-46C9-B254-B1DA63E9D30E}">
  <dimension ref="A1:H184"/>
  <sheetViews>
    <sheetView showGridLines="0" zoomScale="70" zoomScaleNormal="70" workbookViewId="0">
      <pane ySplit="4" topLeftCell="A5" activePane="bottomLeft" state="frozen"/>
      <selection pane="bottomLeft" activeCell="F112" sqref="F112"/>
    </sheetView>
  </sheetViews>
  <sheetFormatPr defaultColWidth="9.1328125" defaultRowHeight="14.25" x14ac:dyDescent="0.45"/>
  <cols>
    <col min="1" max="1" width="9.1328125" style="30"/>
    <col min="2" max="2" width="9.33203125" style="68" customWidth="1"/>
    <col min="3" max="3" width="36" style="69" customWidth="1"/>
    <col min="4" max="4" width="41.46484375" style="69" customWidth="1"/>
    <col min="5" max="5" width="11.1328125" style="35" bestFit="1" customWidth="1"/>
    <col min="6" max="6" width="8.86328125" style="34" customWidth="1"/>
    <col min="7" max="7" width="15" style="35" customWidth="1"/>
    <col min="8" max="8" width="25" style="36" customWidth="1"/>
    <col min="9" max="16384" width="9.1328125" style="37"/>
  </cols>
  <sheetData>
    <row r="1" spans="1:8" ht="43.35" customHeight="1" x14ac:dyDescent="0.85">
      <c r="B1" s="31"/>
      <c r="C1" s="32"/>
      <c r="D1" s="201"/>
      <c r="E1" s="33"/>
    </row>
    <row r="2" spans="1:8" ht="41.1" customHeight="1" x14ac:dyDescent="0.45">
      <c r="B2" s="282" t="s">
        <v>0</v>
      </c>
      <c r="C2" s="282"/>
      <c r="D2" s="282"/>
      <c r="E2" s="282"/>
      <c r="F2" s="282"/>
      <c r="G2" s="282"/>
      <c r="H2" s="282"/>
    </row>
    <row r="3" spans="1:8" ht="53.1" customHeight="1" thickBot="1" x14ac:dyDescent="0.5">
      <c r="B3" s="281" t="s">
        <v>1</v>
      </c>
      <c r="C3" s="281"/>
      <c r="D3" s="281"/>
      <c r="E3" s="281"/>
      <c r="F3" s="281"/>
      <c r="G3" s="281"/>
      <c r="H3" s="281"/>
    </row>
    <row r="4" spans="1:8" s="45" customFormat="1" ht="26.85" customHeight="1" thickBot="1" x14ac:dyDescent="0.5">
      <c r="A4" s="38"/>
      <c r="B4" s="39" t="s">
        <v>2</v>
      </c>
      <c r="C4" s="40" t="s">
        <v>3</v>
      </c>
      <c r="D4" s="41" t="s">
        <v>4</v>
      </c>
      <c r="E4" s="42" t="s">
        <v>5</v>
      </c>
      <c r="F4" s="43" t="s">
        <v>6</v>
      </c>
      <c r="G4" s="42" t="s">
        <v>7</v>
      </c>
      <c r="H4" s="44" t="s">
        <v>8</v>
      </c>
    </row>
    <row r="5" spans="1:8" ht="43.5" customHeight="1" x14ac:dyDescent="0.45">
      <c r="B5" s="46" t="s">
        <v>192</v>
      </c>
      <c r="C5" s="47" t="s">
        <v>193</v>
      </c>
      <c r="D5" s="48"/>
      <c r="E5" s="49"/>
      <c r="F5" s="50"/>
      <c r="G5" s="49"/>
      <c r="H5" s="51"/>
    </row>
    <row r="6" spans="1:8" s="57" customFormat="1" ht="21.6" customHeight="1" x14ac:dyDescent="0.5">
      <c r="A6" s="52"/>
      <c r="B6" s="53" t="s">
        <v>194</v>
      </c>
      <c r="C6" s="54" t="s">
        <v>195</v>
      </c>
      <c r="D6" s="48"/>
      <c r="E6" s="55"/>
      <c r="F6" s="55"/>
      <c r="G6" s="75"/>
      <c r="H6" s="56"/>
    </row>
    <row r="7" spans="1:8" x14ac:dyDescent="0.45">
      <c r="B7" s="58" t="s">
        <v>196</v>
      </c>
      <c r="C7" s="59" t="s">
        <v>197</v>
      </c>
      <c r="D7" s="60" t="s">
        <v>1189</v>
      </c>
      <c r="E7" s="61">
        <v>1</v>
      </c>
      <c r="F7" s="49" t="s">
        <v>116</v>
      </c>
      <c r="G7" s="3"/>
      <c r="H7" s="51">
        <f>E7*G7</f>
        <v>0</v>
      </c>
    </row>
    <row r="8" spans="1:8" x14ac:dyDescent="0.45">
      <c r="B8" s="58"/>
      <c r="C8" s="59" t="s">
        <v>198</v>
      </c>
      <c r="D8" s="60" t="s">
        <v>1190</v>
      </c>
      <c r="E8" s="61">
        <v>1</v>
      </c>
      <c r="F8" s="49" t="s">
        <v>116</v>
      </c>
      <c r="G8" s="3"/>
      <c r="H8" s="51">
        <f t="shared" ref="H8:H59" si="0">E8*G8</f>
        <v>0</v>
      </c>
    </row>
    <row r="9" spans="1:8" x14ac:dyDescent="0.45">
      <c r="B9" s="58"/>
      <c r="C9" s="59" t="s">
        <v>199</v>
      </c>
      <c r="D9" s="60" t="s">
        <v>1188</v>
      </c>
      <c r="E9" s="61">
        <v>1</v>
      </c>
      <c r="F9" s="49" t="s">
        <v>116</v>
      </c>
      <c r="G9" s="3"/>
      <c r="H9" s="51">
        <f t="shared" si="0"/>
        <v>0</v>
      </c>
    </row>
    <row r="10" spans="1:8" x14ac:dyDescent="0.45">
      <c r="B10" s="58"/>
      <c r="C10" s="59" t="s">
        <v>200</v>
      </c>
      <c r="D10" s="60" t="s">
        <v>1187</v>
      </c>
      <c r="E10" s="61">
        <v>1</v>
      </c>
      <c r="F10" s="49" t="s">
        <v>116</v>
      </c>
      <c r="G10" s="3"/>
      <c r="H10" s="51">
        <f t="shared" si="0"/>
        <v>0</v>
      </c>
    </row>
    <row r="11" spans="1:8" x14ac:dyDescent="0.45">
      <c r="B11" s="58"/>
      <c r="C11" s="59" t="s">
        <v>201</v>
      </c>
      <c r="D11" s="60" t="s">
        <v>1184</v>
      </c>
      <c r="E11" s="61">
        <v>1</v>
      </c>
      <c r="F11" s="49" t="s">
        <v>116</v>
      </c>
      <c r="G11" s="3"/>
      <c r="H11" s="51">
        <f t="shared" si="0"/>
        <v>0</v>
      </c>
    </row>
    <row r="12" spans="1:8" x14ac:dyDescent="0.45">
      <c r="B12" s="58"/>
      <c r="C12" s="59" t="s">
        <v>202</v>
      </c>
      <c r="D12" s="60" t="s">
        <v>1171</v>
      </c>
      <c r="E12" s="61">
        <v>2</v>
      </c>
      <c r="F12" s="49" t="s">
        <v>116</v>
      </c>
      <c r="G12" s="3"/>
      <c r="H12" s="51">
        <f t="shared" si="0"/>
        <v>0</v>
      </c>
    </row>
    <row r="13" spans="1:8" x14ac:dyDescent="0.45">
      <c r="B13" s="58"/>
      <c r="C13" s="59" t="s">
        <v>203</v>
      </c>
      <c r="D13" s="60" t="s">
        <v>1201</v>
      </c>
      <c r="E13" s="61">
        <v>4</v>
      </c>
      <c r="F13" s="49" t="s">
        <v>116</v>
      </c>
      <c r="G13" s="3"/>
      <c r="H13" s="51">
        <f t="shared" si="0"/>
        <v>0</v>
      </c>
    </row>
    <row r="14" spans="1:8" x14ac:dyDescent="0.45">
      <c r="B14" s="58"/>
      <c r="C14" s="59" t="s">
        <v>204</v>
      </c>
      <c r="D14" s="60" t="s">
        <v>1170</v>
      </c>
      <c r="E14" s="61">
        <v>2</v>
      </c>
      <c r="F14" s="49" t="s">
        <v>116</v>
      </c>
      <c r="G14" s="3"/>
      <c r="H14" s="51">
        <f t="shared" si="0"/>
        <v>0</v>
      </c>
    </row>
    <row r="15" spans="1:8" x14ac:dyDescent="0.45">
      <c r="B15" s="58"/>
      <c r="C15" s="59" t="s">
        <v>205</v>
      </c>
      <c r="D15" s="60" t="s">
        <v>1148</v>
      </c>
      <c r="E15" s="61">
        <v>2</v>
      </c>
      <c r="F15" s="49" t="s">
        <v>116</v>
      </c>
      <c r="G15" s="3"/>
      <c r="H15" s="51">
        <f t="shared" si="0"/>
        <v>0</v>
      </c>
    </row>
    <row r="16" spans="1:8" x14ac:dyDescent="0.45">
      <c r="B16" s="58"/>
      <c r="C16" s="59" t="s">
        <v>206</v>
      </c>
      <c r="D16" s="60" t="s">
        <v>1139</v>
      </c>
      <c r="E16" s="61">
        <v>4</v>
      </c>
      <c r="F16" s="49" t="s">
        <v>116</v>
      </c>
      <c r="G16" s="3"/>
      <c r="H16" s="51">
        <f t="shared" si="0"/>
        <v>0</v>
      </c>
    </row>
    <row r="17" spans="2:8" x14ac:dyDescent="0.45">
      <c r="B17" s="58"/>
      <c r="C17" s="59" t="s">
        <v>207</v>
      </c>
      <c r="D17" s="60" t="s">
        <v>1191</v>
      </c>
      <c r="E17" s="61">
        <v>1</v>
      </c>
      <c r="F17" s="49" t="s">
        <v>116</v>
      </c>
      <c r="G17" s="3"/>
      <c r="H17" s="51">
        <f t="shared" si="0"/>
        <v>0</v>
      </c>
    </row>
    <row r="18" spans="2:8" x14ac:dyDescent="0.45">
      <c r="B18" s="58"/>
      <c r="C18" s="59" t="s">
        <v>208</v>
      </c>
      <c r="D18" s="60" t="s">
        <v>1160</v>
      </c>
      <c r="E18" s="61">
        <v>2</v>
      </c>
      <c r="F18" s="49" t="s">
        <v>116</v>
      </c>
      <c r="G18" s="3"/>
      <c r="H18" s="51">
        <f t="shared" si="0"/>
        <v>0</v>
      </c>
    </row>
    <row r="19" spans="2:8" x14ac:dyDescent="0.45">
      <c r="B19" s="58"/>
      <c r="C19" s="59" t="s">
        <v>209</v>
      </c>
      <c r="D19" s="60" t="s">
        <v>1159</v>
      </c>
      <c r="E19" s="61">
        <v>2</v>
      </c>
      <c r="F19" s="49" t="s">
        <v>116</v>
      </c>
      <c r="G19" s="3"/>
      <c r="H19" s="51">
        <f t="shared" si="0"/>
        <v>0</v>
      </c>
    </row>
    <row r="20" spans="2:8" x14ac:dyDescent="0.45">
      <c r="B20" s="58"/>
      <c r="C20" s="59" t="s">
        <v>210</v>
      </c>
      <c r="D20" s="60" t="s">
        <v>1161</v>
      </c>
      <c r="E20" s="61">
        <v>2</v>
      </c>
      <c r="F20" s="49" t="s">
        <v>116</v>
      </c>
      <c r="G20" s="3"/>
      <c r="H20" s="51">
        <f t="shared" si="0"/>
        <v>0</v>
      </c>
    </row>
    <row r="21" spans="2:8" x14ac:dyDescent="0.45">
      <c r="B21" s="58"/>
      <c r="C21" s="59" t="s">
        <v>211</v>
      </c>
      <c r="D21" s="60" t="s">
        <v>1142</v>
      </c>
      <c r="E21" s="61">
        <v>2</v>
      </c>
      <c r="F21" s="49" t="s">
        <v>116</v>
      </c>
      <c r="G21" s="3"/>
      <c r="H21" s="51">
        <f t="shared" si="0"/>
        <v>0</v>
      </c>
    </row>
    <row r="22" spans="2:8" x14ac:dyDescent="0.45">
      <c r="B22" s="58"/>
      <c r="C22" s="59" t="s">
        <v>212</v>
      </c>
      <c r="D22" s="60" t="s">
        <v>1185</v>
      </c>
      <c r="E22" s="61">
        <v>1</v>
      </c>
      <c r="F22" s="49" t="s">
        <v>116</v>
      </c>
      <c r="G22" s="3"/>
      <c r="H22" s="51">
        <f t="shared" si="0"/>
        <v>0</v>
      </c>
    </row>
    <row r="23" spans="2:8" x14ac:dyDescent="0.45">
      <c r="B23" s="58"/>
      <c r="C23" s="59" t="s">
        <v>213</v>
      </c>
      <c r="D23" s="60" t="s">
        <v>1140</v>
      </c>
      <c r="E23" s="61">
        <v>2</v>
      </c>
      <c r="F23" s="49" t="s">
        <v>116</v>
      </c>
      <c r="G23" s="3"/>
      <c r="H23" s="51">
        <f t="shared" si="0"/>
        <v>0</v>
      </c>
    </row>
    <row r="24" spans="2:8" x14ac:dyDescent="0.45">
      <c r="B24" s="58"/>
      <c r="C24" s="59" t="s">
        <v>214</v>
      </c>
      <c r="D24" s="60" t="s">
        <v>1192</v>
      </c>
      <c r="E24" s="61">
        <v>1</v>
      </c>
      <c r="F24" s="49" t="s">
        <v>116</v>
      </c>
      <c r="G24" s="3"/>
      <c r="H24" s="51">
        <f t="shared" si="0"/>
        <v>0</v>
      </c>
    </row>
    <row r="25" spans="2:8" x14ac:dyDescent="0.45">
      <c r="B25" s="58"/>
      <c r="C25" s="59" t="s">
        <v>215</v>
      </c>
      <c r="D25" s="60" t="s">
        <v>1169</v>
      </c>
      <c r="E25" s="61">
        <v>2</v>
      </c>
      <c r="F25" s="49" t="s">
        <v>116</v>
      </c>
      <c r="G25" s="3"/>
      <c r="H25" s="51">
        <f t="shared" si="0"/>
        <v>0</v>
      </c>
    </row>
    <row r="26" spans="2:8" x14ac:dyDescent="0.45">
      <c r="B26" s="58"/>
      <c r="C26" s="59" t="s">
        <v>216</v>
      </c>
      <c r="D26" s="60" t="s">
        <v>1162</v>
      </c>
      <c r="E26" s="61">
        <v>2</v>
      </c>
      <c r="F26" s="49" t="s">
        <v>116</v>
      </c>
      <c r="G26" s="3"/>
      <c r="H26" s="51">
        <f t="shared" si="0"/>
        <v>0</v>
      </c>
    </row>
    <row r="27" spans="2:8" x14ac:dyDescent="0.45">
      <c r="B27" s="58"/>
      <c r="C27" s="59" t="s">
        <v>217</v>
      </c>
      <c r="D27" s="60" t="s">
        <v>1164</v>
      </c>
      <c r="E27" s="61">
        <v>2</v>
      </c>
      <c r="F27" s="49" t="s">
        <v>116</v>
      </c>
      <c r="G27" s="3"/>
      <c r="H27" s="51">
        <f t="shared" si="0"/>
        <v>0</v>
      </c>
    </row>
    <row r="28" spans="2:8" x14ac:dyDescent="0.45">
      <c r="B28" s="58"/>
      <c r="C28" s="59" t="s">
        <v>218</v>
      </c>
      <c r="D28" s="60" t="s">
        <v>1150</v>
      </c>
      <c r="E28" s="61">
        <v>1</v>
      </c>
      <c r="F28" s="49" t="s">
        <v>116</v>
      </c>
      <c r="G28" s="3"/>
      <c r="H28" s="51">
        <f t="shared" si="0"/>
        <v>0</v>
      </c>
    </row>
    <row r="29" spans="2:8" x14ac:dyDescent="0.45">
      <c r="B29" s="58"/>
      <c r="C29" s="59" t="s">
        <v>219</v>
      </c>
      <c r="D29" s="60" t="s">
        <v>1143</v>
      </c>
      <c r="E29" s="61">
        <v>1</v>
      </c>
      <c r="F29" s="49" t="s">
        <v>116</v>
      </c>
      <c r="G29" s="3"/>
      <c r="H29" s="51">
        <f t="shared" si="0"/>
        <v>0</v>
      </c>
    </row>
    <row r="30" spans="2:8" x14ac:dyDescent="0.45">
      <c r="B30" s="58"/>
      <c r="C30" s="59" t="s">
        <v>220</v>
      </c>
      <c r="D30" s="60" t="s">
        <v>1165</v>
      </c>
      <c r="E30" s="61">
        <v>1</v>
      </c>
      <c r="F30" s="49" t="s">
        <v>116</v>
      </c>
      <c r="G30" s="3"/>
      <c r="H30" s="51">
        <f t="shared" si="0"/>
        <v>0</v>
      </c>
    </row>
    <row r="31" spans="2:8" x14ac:dyDescent="0.45">
      <c r="B31" s="58"/>
      <c r="C31" s="59" t="s">
        <v>221</v>
      </c>
      <c r="D31" s="60" t="s">
        <v>1166</v>
      </c>
      <c r="E31" s="61">
        <v>1</v>
      </c>
      <c r="F31" s="49" t="s">
        <v>116</v>
      </c>
      <c r="G31" s="3"/>
      <c r="H31" s="51">
        <f t="shared" si="0"/>
        <v>0</v>
      </c>
    </row>
    <row r="32" spans="2:8" x14ac:dyDescent="0.45">
      <c r="B32" s="58"/>
      <c r="C32" s="59" t="s">
        <v>222</v>
      </c>
      <c r="D32" s="60" t="s">
        <v>1167</v>
      </c>
      <c r="E32" s="61">
        <v>1</v>
      </c>
      <c r="F32" s="49" t="s">
        <v>116</v>
      </c>
      <c r="G32" s="3"/>
      <c r="H32" s="51">
        <f t="shared" si="0"/>
        <v>0</v>
      </c>
    </row>
    <row r="33" spans="2:8" x14ac:dyDescent="0.45">
      <c r="B33" s="58"/>
      <c r="C33" s="59" t="s">
        <v>223</v>
      </c>
      <c r="D33" s="60" t="s">
        <v>1172</v>
      </c>
      <c r="E33" s="61">
        <v>1</v>
      </c>
      <c r="F33" s="49" t="s">
        <v>116</v>
      </c>
      <c r="G33" s="3"/>
      <c r="H33" s="51">
        <f t="shared" si="0"/>
        <v>0</v>
      </c>
    </row>
    <row r="34" spans="2:8" x14ac:dyDescent="0.45">
      <c r="B34" s="58"/>
      <c r="C34" s="59" t="s">
        <v>224</v>
      </c>
      <c r="D34" s="60" t="s">
        <v>1141</v>
      </c>
      <c r="E34" s="61">
        <v>1</v>
      </c>
      <c r="F34" s="49" t="s">
        <v>116</v>
      </c>
      <c r="G34" s="3"/>
      <c r="H34" s="51">
        <f t="shared" si="0"/>
        <v>0</v>
      </c>
    </row>
    <row r="35" spans="2:8" x14ac:dyDescent="0.45">
      <c r="B35" s="58"/>
      <c r="C35" s="59" t="s">
        <v>225</v>
      </c>
      <c r="D35" s="60" t="s">
        <v>1168</v>
      </c>
      <c r="E35" s="61">
        <v>1</v>
      </c>
      <c r="F35" s="49" t="s">
        <v>116</v>
      </c>
      <c r="G35" s="3"/>
      <c r="H35" s="51">
        <f t="shared" si="0"/>
        <v>0</v>
      </c>
    </row>
    <row r="36" spans="2:8" x14ac:dyDescent="0.45">
      <c r="B36" s="58"/>
      <c r="C36" s="59" t="s">
        <v>226</v>
      </c>
      <c r="D36" s="60" t="s">
        <v>1186</v>
      </c>
      <c r="E36" s="61">
        <v>1</v>
      </c>
      <c r="F36" s="49" t="s">
        <v>116</v>
      </c>
      <c r="G36" s="3"/>
      <c r="H36" s="51">
        <f t="shared" si="0"/>
        <v>0</v>
      </c>
    </row>
    <row r="37" spans="2:8" x14ac:dyDescent="0.45">
      <c r="B37" s="58"/>
      <c r="C37" s="59" t="s">
        <v>227</v>
      </c>
      <c r="D37" s="60" t="s">
        <v>1147</v>
      </c>
      <c r="E37" s="61">
        <v>1</v>
      </c>
      <c r="F37" s="49" t="s">
        <v>116</v>
      </c>
      <c r="G37" s="3"/>
      <c r="H37" s="51">
        <f t="shared" si="0"/>
        <v>0</v>
      </c>
    </row>
    <row r="38" spans="2:8" x14ac:dyDescent="0.45">
      <c r="B38" s="58"/>
      <c r="C38" s="59" t="s">
        <v>228</v>
      </c>
      <c r="D38" s="60" t="s">
        <v>1149</v>
      </c>
      <c r="E38" s="61">
        <v>1</v>
      </c>
      <c r="F38" s="49" t="s">
        <v>116</v>
      </c>
      <c r="G38" s="3"/>
      <c r="H38" s="51">
        <f t="shared" si="0"/>
        <v>0</v>
      </c>
    </row>
    <row r="39" spans="2:8" x14ac:dyDescent="0.45">
      <c r="B39" s="58"/>
      <c r="C39" s="59" t="s">
        <v>1145</v>
      </c>
      <c r="D39" s="60" t="s">
        <v>1197</v>
      </c>
      <c r="E39" s="61">
        <v>1</v>
      </c>
      <c r="F39" s="49" t="s">
        <v>116</v>
      </c>
      <c r="G39" s="3"/>
      <c r="H39" s="51">
        <f t="shared" si="0"/>
        <v>0</v>
      </c>
    </row>
    <row r="40" spans="2:8" x14ac:dyDescent="0.45">
      <c r="B40" s="58"/>
      <c r="C40" s="59" t="s">
        <v>1144</v>
      </c>
      <c r="D40" s="60" t="s">
        <v>1163</v>
      </c>
      <c r="E40" s="61">
        <v>2</v>
      </c>
      <c r="F40" s="49" t="s">
        <v>116</v>
      </c>
      <c r="G40" s="3"/>
      <c r="H40" s="51">
        <f t="shared" si="0"/>
        <v>0</v>
      </c>
    </row>
    <row r="41" spans="2:8" x14ac:dyDescent="0.45">
      <c r="B41" s="58"/>
      <c r="C41" s="59" t="s">
        <v>1146</v>
      </c>
      <c r="D41" s="60" t="s">
        <v>1143</v>
      </c>
      <c r="E41" s="61">
        <v>1</v>
      </c>
      <c r="F41" s="49" t="s">
        <v>116</v>
      </c>
      <c r="G41" s="3"/>
      <c r="H41" s="51">
        <f t="shared" si="0"/>
        <v>0</v>
      </c>
    </row>
    <row r="42" spans="2:8" x14ac:dyDescent="0.45">
      <c r="B42" s="58"/>
      <c r="C42" s="59" t="s">
        <v>1151</v>
      </c>
      <c r="D42" s="60" t="s">
        <v>1183</v>
      </c>
      <c r="E42" s="61">
        <v>1</v>
      </c>
      <c r="F42" s="49" t="s">
        <v>116</v>
      </c>
      <c r="G42" s="3"/>
      <c r="H42" s="51">
        <f t="shared" si="0"/>
        <v>0</v>
      </c>
    </row>
    <row r="43" spans="2:8" x14ac:dyDescent="0.45">
      <c r="B43" s="58"/>
      <c r="C43" s="59" t="s">
        <v>1152</v>
      </c>
      <c r="D43" s="60" t="s">
        <v>1193</v>
      </c>
      <c r="E43" s="61">
        <v>1</v>
      </c>
      <c r="F43" s="49" t="s">
        <v>116</v>
      </c>
      <c r="G43" s="3"/>
      <c r="H43" s="51">
        <f t="shared" si="0"/>
        <v>0</v>
      </c>
    </row>
    <row r="44" spans="2:8" x14ac:dyDescent="0.45">
      <c r="B44" s="58"/>
      <c r="C44" s="59" t="s">
        <v>1153</v>
      </c>
      <c r="D44" s="60" t="s">
        <v>1194</v>
      </c>
      <c r="E44" s="61">
        <v>2</v>
      </c>
      <c r="F44" s="49" t="s">
        <v>116</v>
      </c>
      <c r="G44" s="3"/>
      <c r="H44" s="51">
        <f t="shared" si="0"/>
        <v>0</v>
      </c>
    </row>
    <row r="45" spans="2:8" x14ac:dyDescent="0.45">
      <c r="B45" s="58"/>
      <c r="C45" s="59" t="s">
        <v>1154</v>
      </c>
      <c r="D45" s="60" t="s">
        <v>1195</v>
      </c>
      <c r="E45" s="61">
        <v>2</v>
      </c>
      <c r="F45" s="49" t="s">
        <v>116</v>
      </c>
      <c r="G45" s="3"/>
      <c r="H45" s="51">
        <f t="shared" si="0"/>
        <v>0</v>
      </c>
    </row>
    <row r="46" spans="2:8" x14ac:dyDescent="0.45">
      <c r="B46" s="58"/>
      <c r="C46" s="59" t="s">
        <v>1155</v>
      </c>
      <c r="D46" s="60" t="s">
        <v>1196</v>
      </c>
      <c r="E46" s="61">
        <v>2</v>
      </c>
      <c r="F46" s="49" t="s">
        <v>116</v>
      </c>
      <c r="G46" s="3"/>
      <c r="H46" s="51">
        <f t="shared" si="0"/>
        <v>0</v>
      </c>
    </row>
    <row r="47" spans="2:8" x14ac:dyDescent="0.45">
      <c r="B47" s="58"/>
      <c r="C47" s="59" t="s">
        <v>1156</v>
      </c>
      <c r="D47" s="60" t="s">
        <v>1198</v>
      </c>
      <c r="E47" s="61">
        <v>1</v>
      </c>
      <c r="F47" s="49" t="s">
        <v>116</v>
      </c>
      <c r="G47" s="3"/>
      <c r="H47" s="51">
        <f t="shared" si="0"/>
        <v>0</v>
      </c>
    </row>
    <row r="48" spans="2:8" x14ac:dyDescent="0.45">
      <c r="B48" s="58"/>
      <c r="C48" s="59" t="s">
        <v>1157</v>
      </c>
      <c r="D48" s="60" t="s">
        <v>1199</v>
      </c>
      <c r="E48" s="61">
        <v>1</v>
      </c>
      <c r="F48" s="49" t="s">
        <v>116</v>
      </c>
      <c r="G48" s="3"/>
      <c r="H48" s="51">
        <f t="shared" si="0"/>
        <v>0</v>
      </c>
    </row>
    <row r="49" spans="1:8" x14ac:dyDescent="0.45">
      <c r="B49" s="58"/>
      <c r="C49" s="59" t="s">
        <v>1158</v>
      </c>
      <c r="D49" s="60" t="s">
        <v>1200</v>
      </c>
      <c r="E49" s="61">
        <v>1</v>
      </c>
      <c r="F49" s="49" t="s">
        <v>116</v>
      </c>
      <c r="G49" s="3"/>
      <c r="H49" s="51">
        <f t="shared" si="0"/>
        <v>0</v>
      </c>
    </row>
    <row r="50" spans="1:8" x14ac:dyDescent="0.45">
      <c r="B50" s="58"/>
      <c r="C50" s="59" t="s">
        <v>1173</v>
      </c>
      <c r="D50" s="60" t="s">
        <v>1202</v>
      </c>
      <c r="E50" s="61">
        <v>1</v>
      </c>
      <c r="F50" s="49" t="s">
        <v>116</v>
      </c>
      <c r="G50" s="3"/>
      <c r="H50" s="51">
        <f t="shared" si="0"/>
        <v>0</v>
      </c>
    </row>
    <row r="51" spans="1:8" x14ac:dyDescent="0.45">
      <c r="B51" s="58"/>
      <c r="C51" s="59" t="s">
        <v>1174</v>
      </c>
      <c r="D51" s="60" t="s">
        <v>1202</v>
      </c>
      <c r="E51" s="61">
        <v>1</v>
      </c>
      <c r="F51" s="49" t="s">
        <v>116</v>
      </c>
      <c r="G51" s="3"/>
      <c r="H51" s="51">
        <f t="shared" si="0"/>
        <v>0</v>
      </c>
    </row>
    <row r="52" spans="1:8" x14ac:dyDescent="0.45">
      <c r="B52" s="58"/>
      <c r="C52" s="59" t="s">
        <v>1175</v>
      </c>
      <c r="D52" s="60" t="s">
        <v>1202</v>
      </c>
      <c r="E52" s="61">
        <v>1</v>
      </c>
      <c r="F52" s="49" t="s">
        <v>116</v>
      </c>
      <c r="G52" s="3"/>
      <c r="H52" s="51">
        <f t="shared" si="0"/>
        <v>0</v>
      </c>
    </row>
    <row r="53" spans="1:8" x14ac:dyDescent="0.45">
      <c r="B53" s="58"/>
      <c r="C53" s="59" t="s">
        <v>1176</v>
      </c>
      <c r="D53" s="60" t="s">
        <v>1202</v>
      </c>
      <c r="E53" s="61">
        <v>1</v>
      </c>
      <c r="F53" s="49" t="s">
        <v>116</v>
      </c>
      <c r="G53" s="3"/>
      <c r="H53" s="51">
        <f t="shared" si="0"/>
        <v>0</v>
      </c>
    </row>
    <row r="54" spans="1:8" x14ac:dyDescent="0.45">
      <c r="B54" s="58"/>
      <c r="C54" s="59" t="s">
        <v>1177</v>
      </c>
      <c r="D54" s="60" t="s">
        <v>1202</v>
      </c>
      <c r="E54" s="61">
        <v>1</v>
      </c>
      <c r="F54" s="49" t="s">
        <v>116</v>
      </c>
      <c r="G54" s="3"/>
      <c r="H54" s="51">
        <f t="shared" si="0"/>
        <v>0</v>
      </c>
    </row>
    <row r="55" spans="1:8" x14ac:dyDescent="0.45">
      <c r="B55" s="58"/>
      <c r="C55" s="59" t="s">
        <v>1178</v>
      </c>
      <c r="D55" s="60" t="s">
        <v>1202</v>
      </c>
      <c r="E55" s="61">
        <v>1</v>
      </c>
      <c r="F55" s="49" t="s">
        <v>116</v>
      </c>
      <c r="G55" s="3"/>
      <c r="H55" s="51">
        <f t="shared" si="0"/>
        <v>0</v>
      </c>
    </row>
    <row r="56" spans="1:8" x14ac:dyDescent="0.45">
      <c r="B56" s="58"/>
      <c r="C56" s="59" t="s">
        <v>1179</v>
      </c>
      <c r="D56" s="60" t="s">
        <v>1202</v>
      </c>
      <c r="E56" s="61">
        <v>1</v>
      </c>
      <c r="F56" s="49" t="s">
        <v>116</v>
      </c>
      <c r="G56" s="3"/>
      <c r="H56" s="51">
        <f t="shared" si="0"/>
        <v>0</v>
      </c>
    </row>
    <row r="57" spans="1:8" x14ac:dyDescent="0.45">
      <c r="B57" s="58"/>
      <c r="C57" s="59" t="s">
        <v>1180</v>
      </c>
      <c r="D57" s="60" t="s">
        <v>1202</v>
      </c>
      <c r="E57" s="61">
        <v>2</v>
      </c>
      <c r="F57" s="49" t="s">
        <v>116</v>
      </c>
      <c r="G57" s="3"/>
      <c r="H57" s="51">
        <f t="shared" si="0"/>
        <v>0</v>
      </c>
    </row>
    <row r="58" spans="1:8" x14ac:dyDescent="0.45">
      <c r="B58" s="58"/>
      <c r="C58" s="59" t="s">
        <v>1181</v>
      </c>
      <c r="D58" s="60" t="s">
        <v>1202</v>
      </c>
      <c r="E58" s="61">
        <v>1</v>
      </c>
      <c r="F58" s="49" t="s">
        <v>116</v>
      </c>
      <c r="G58" s="3"/>
      <c r="H58" s="51">
        <f t="shared" si="0"/>
        <v>0</v>
      </c>
    </row>
    <row r="59" spans="1:8" x14ac:dyDescent="0.45">
      <c r="B59" s="58"/>
      <c r="C59" s="59" t="s">
        <v>1182</v>
      </c>
      <c r="D59" s="60" t="s">
        <v>1202</v>
      </c>
      <c r="E59" s="61">
        <v>1</v>
      </c>
      <c r="F59" s="49" t="s">
        <v>116</v>
      </c>
      <c r="G59" s="3"/>
      <c r="H59" s="51">
        <f t="shared" si="0"/>
        <v>0</v>
      </c>
    </row>
    <row r="60" spans="1:8" x14ac:dyDescent="0.45">
      <c r="B60" s="58"/>
      <c r="C60" s="59"/>
      <c r="D60" s="59"/>
      <c r="E60" s="49"/>
      <c r="F60" s="49"/>
      <c r="G60" s="1"/>
      <c r="H60" s="51"/>
    </row>
    <row r="61" spans="1:8" x14ac:dyDescent="0.45">
      <c r="B61" s="62"/>
      <c r="C61" s="63" t="s">
        <v>229</v>
      </c>
      <c r="D61" s="63"/>
      <c r="E61" s="64"/>
      <c r="F61" s="65"/>
      <c r="G61" s="2"/>
      <c r="H61" s="67">
        <f>SUM(H7:H60)</f>
        <v>0</v>
      </c>
    </row>
    <row r="62" spans="1:8" x14ac:dyDescent="0.45">
      <c r="A62" s="98"/>
      <c r="B62" s="99"/>
      <c r="C62" s="100"/>
      <c r="D62" s="100"/>
      <c r="E62" s="61"/>
      <c r="F62" s="101"/>
      <c r="G62" s="8"/>
      <c r="H62" s="102"/>
    </row>
    <row r="63" spans="1:8" s="57" customFormat="1" ht="21.6" customHeight="1" x14ac:dyDescent="0.5">
      <c r="A63" s="52"/>
      <c r="B63" s="53" t="s">
        <v>230</v>
      </c>
      <c r="C63" s="54" t="s">
        <v>231</v>
      </c>
      <c r="D63" s="48"/>
      <c r="E63" s="55"/>
      <c r="F63" s="101"/>
      <c r="G63" s="8"/>
      <c r="H63" s="102"/>
    </row>
    <row r="64" spans="1:8" x14ac:dyDescent="0.45">
      <c r="B64" s="58" t="s">
        <v>232</v>
      </c>
      <c r="C64" s="48" t="s">
        <v>233</v>
      </c>
      <c r="D64" s="59"/>
      <c r="E64" s="49">
        <v>1</v>
      </c>
      <c r="F64" s="49" t="s">
        <v>116</v>
      </c>
      <c r="G64" s="3"/>
      <c r="H64" s="51">
        <f>E64*G64</f>
        <v>0</v>
      </c>
    </row>
    <row r="65" spans="2:8" x14ac:dyDescent="0.45">
      <c r="B65" s="58" t="s">
        <v>234</v>
      </c>
      <c r="C65" s="100" t="s">
        <v>1445</v>
      </c>
      <c r="D65" s="93"/>
      <c r="E65" s="61"/>
      <c r="F65" s="61"/>
      <c r="G65" s="7"/>
      <c r="H65" s="51"/>
    </row>
    <row r="66" spans="2:8" x14ac:dyDescent="0.45">
      <c r="B66" s="58"/>
      <c r="C66" s="74" t="s">
        <v>235</v>
      </c>
      <c r="D66" s="59"/>
      <c r="E66" s="49">
        <v>9.6999999999999993</v>
      </c>
      <c r="F66" s="49" t="s">
        <v>155</v>
      </c>
      <c r="G66" s="3"/>
      <c r="H66" s="51">
        <f t="shared" ref="H66:H80" si="1">E66*G66</f>
        <v>0</v>
      </c>
    </row>
    <row r="67" spans="2:8" x14ac:dyDescent="0.45">
      <c r="B67" s="58"/>
      <c r="C67" s="74" t="s">
        <v>236</v>
      </c>
      <c r="D67" s="59"/>
      <c r="E67" s="49">
        <v>9.6999999999999993</v>
      </c>
      <c r="F67" s="49" t="s">
        <v>155</v>
      </c>
      <c r="G67" s="3"/>
      <c r="H67" s="51">
        <f t="shared" si="1"/>
        <v>0</v>
      </c>
    </row>
    <row r="68" spans="2:8" x14ac:dyDescent="0.45">
      <c r="B68" s="58"/>
      <c r="C68" s="59" t="s">
        <v>237</v>
      </c>
      <c r="D68" s="60"/>
      <c r="E68" s="49">
        <v>22</v>
      </c>
      <c r="F68" s="49" t="s">
        <v>155</v>
      </c>
      <c r="G68" s="3"/>
      <c r="H68" s="51">
        <f t="shared" si="1"/>
        <v>0</v>
      </c>
    </row>
    <row r="69" spans="2:8" x14ac:dyDescent="0.45">
      <c r="B69" s="58" t="s">
        <v>238</v>
      </c>
      <c r="C69" s="100" t="s">
        <v>1446</v>
      </c>
      <c r="D69" s="91"/>
      <c r="E69" s="103"/>
      <c r="F69" s="61"/>
      <c r="G69" s="7"/>
      <c r="H69" s="51">
        <f t="shared" si="1"/>
        <v>0</v>
      </c>
    </row>
    <row r="70" spans="2:8" x14ac:dyDescent="0.45">
      <c r="B70" s="58"/>
      <c r="C70" s="93" t="s">
        <v>1135</v>
      </c>
      <c r="D70" s="91"/>
      <c r="E70" s="61">
        <v>1</v>
      </c>
      <c r="F70" s="61" t="s">
        <v>116</v>
      </c>
      <c r="G70" s="3"/>
      <c r="H70" s="51">
        <f t="shared" si="1"/>
        <v>0</v>
      </c>
    </row>
    <row r="71" spans="2:8" x14ac:dyDescent="0.45">
      <c r="B71" s="58"/>
      <c r="C71" s="93" t="s">
        <v>1136</v>
      </c>
      <c r="D71" s="91"/>
      <c r="E71" s="61">
        <v>1</v>
      </c>
      <c r="F71" s="61" t="s">
        <v>116</v>
      </c>
      <c r="G71" s="3"/>
      <c r="H71" s="51">
        <f t="shared" si="1"/>
        <v>0</v>
      </c>
    </row>
    <row r="72" spans="2:8" x14ac:dyDescent="0.45">
      <c r="B72" s="58" t="s">
        <v>239</v>
      </c>
      <c r="C72" s="48" t="s">
        <v>1447</v>
      </c>
      <c r="D72" s="60"/>
      <c r="E72" s="49"/>
      <c r="F72" s="49"/>
      <c r="G72" s="7"/>
      <c r="H72" s="51">
        <f t="shared" si="1"/>
        <v>0</v>
      </c>
    </row>
    <row r="73" spans="2:8" x14ac:dyDescent="0.45">
      <c r="B73" s="58"/>
      <c r="C73" s="74" t="s">
        <v>240</v>
      </c>
      <c r="D73" s="60"/>
      <c r="E73" s="49">
        <v>2</v>
      </c>
      <c r="F73" s="49" t="s">
        <v>116</v>
      </c>
      <c r="G73" s="3"/>
      <c r="H73" s="51">
        <f t="shared" si="1"/>
        <v>0</v>
      </c>
    </row>
    <row r="74" spans="2:8" x14ac:dyDescent="0.45">
      <c r="B74" s="58"/>
      <c r="C74" s="74" t="s">
        <v>338</v>
      </c>
      <c r="D74" s="60"/>
      <c r="E74" s="49">
        <v>7</v>
      </c>
      <c r="F74" s="49" t="s">
        <v>116</v>
      </c>
      <c r="G74" s="3"/>
      <c r="H74" s="51">
        <f t="shared" si="1"/>
        <v>0</v>
      </c>
    </row>
    <row r="75" spans="2:8" x14ac:dyDescent="0.45">
      <c r="B75" s="58"/>
      <c r="C75" s="74" t="s">
        <v>241</v>
      </c>
      <c r="D75" s="60"/>
      <c r="E75" s="49">
        <v>6</v>
      </c>
      <c r="F75" s="49" t="s">
        <v>116</v>
      </c>
      <c r="G75" s="3"/>
      <c r="H75" s="51">
        <f t="shared" si="1"/>
        <v>0</v>
      </c>
    </row>
    <row r="76" spans="2:8" x14ac:dyDescent="0.45">
      <c r="B76" s="58"/>
      <c r="C76" s="74" t="s">
        <v>242</v>
      </c>
      <c r="D76" s="60"/>
      <c r="E76" s="49">
        <v>4</v>
      </c>
      <c r="F76" s="49" t="s">
        <v>116</v>
      </c>
      <c r="G76" s="3"/>
      <c r="H76" s="51">
        <f t="shared" si="1"/>
        <v>0</v>
      </c>
    </row>
    <row r="77" spans="2:8" x14ac:dyDescent="0.45">
      <c r="B77" s="58"/>
      <c r="C77" s="74" t="s">
        <v>244</v>
      </c>
      <c r="D77" s="93"/>
      <c r="E77" s="61">
        <v>26</v>
      </c>
      <c r="F77" s="49" t="s">
        <v>116</v>
      </c>
      <c r="G77" s="3"/>
      <c r="H77" s="51">
        <f t="shared" si="1"/>
        <v>0</v>
      </c>
    </row>
    <row r="78" spans="2:8" x14ac:dyDescent="0.45">
      <c r="B78" s="58"/>
      <c r="C78" s="59" t="s">
        <v>245</v>
      </c>
      <c r="D78" s="94"/>
      <c r="E78" s="61">
        <v>16</v>
      </c>
      <c r="F78" s="49" t="s">
        <v>116</v>
      </c>
      <c r="G78" s="3"/>
      <c r="H78" s="51">
        <f t="shared" si="1"/>
        <v>0</v>
      </c>
    </row>
    <row r="79" spans="2:8" x14ac:dyDescent="0.45">
      <c r="B79" s="58"/>
      <c r="C79" s="74" t="s">
        <v>246</v>
      </c>
      <c r="D79" s="93"/>
      <c r="E79" s="61">
        <v>16</v>
      </c>
      <c r="F79" s="49" t="s">
        <v>116</v>
      </c>
      <c r="G79" s="3"/>
      <c r="H79" s="51">
        <f t="shared" si="1"/>
        <v>0</v>
      </c>
    </row>
    <row r="80" spans="2:8" x14ac:dyDescent="0.45">
      <c r="B80" s="58"/>
      <c r="C80" s="74" t="s">
        <v>1125</v>
      </c>
      <c r="D80" s="94"/>
      <c r="E80" s="61">
        <v>23</v>
      </c>
      <c r="F80" s="49" t="s">
        <v>116</v>
      </c>
      <c r="G80" s="3"/>
      <c r="H80" s="51">
        <f t="shared" si="1"/>
        <v>0</v>
      </c>
    </row>
    <row r="81" spans="2:8" x14ac:dyDescent="0.45">
      <c r="B81" s="58"/>
      <c r="C81" s="74" t="s">
        <v>1127</v>
      </c>
      <c r="D81" s="91"/>
      <c r="E81" s="61">
        <v>2</v>
      </c>
      <c r="F81" s="49" t="s">
        <v>116</v>
      </c>
      <c r="G81" s="3"/>
      <c r="H81" s="51">
        <f>E81*G81</f>
        <v>0</v>
      </c>
    </row>
    <row r="82" spans="2:8" x14ac:dyDescent="0.45">
      <c r="B82" s="58"/>
      <c r="C82" s="74" t="s">
        <v>1128</v>
      </c>
      <c r="D82" s="91"/>
      <c r="E82" s="61">
        <v>4</v>
      </c>
      <c r="F82" s="49" t="s">
        <v>116</v>
      </c>
      <c r="G82" s="3"/>
      <c r="H82" s="51">
        <f>E82*G82</f>
        <v>0</v>
      </c>
    </row>
    <row r="83" spans="2:8" x14ac:dyDescent="0.45">
      <c r="B83" s="58"/>
      <c r="C83" s="74" t="s">
        <v>1138</v>
      </c>
      <c r="D83" s="91"/>
      <c r="E83" s="61">
        <v>7</v>
      </c>
      <c r="F83" s="49" t="s">
        <v>116</v>
      </c>
      <c r="G83" s="3"/>
      <c r="H83" s="51">
        <f>E83*G83</f>
        <v>0</v>
      </c>
    </row>
    <row r="84" spans="2:8" x14ac:dyDescent="0.45">
      <c r="B84" s="58" t="s">
        <v>243</v>
      </c>
      <c r="C84" s="222" t="s">
        <v>1449</v>
      </c>
      <c r="D84" s="94"/>
      <c r="E84" s="61"/>
      <c r="F84" s="61"/>
      <c r="G84" s="7"/>
      <c r="H84" s="51"/>
    </row>
    <row r="85" spans="2:8" x14ac:dyDescent="0.45">
      <c r="C85" s="74" t="s">
        <v>336</v>
      </c>
      <c r="D85" s="91"/>
      <c r="E85" s="61">
        <v>1</v>
      </c>
      <c r="F85" s="49" t="s">
        <v>116</v>
      </c>
      <c r="G85" s="3"/>
      <c r="H85" s="51">
        <f t="shared" ref="H85:H89" si="2">E85*G85</f>
        <v>0</v>
      </c>
    </row>
    <row r="86" spans="2:8" x14ac:dyDescent="0.45">
      <c r="B86" s="58"/>
      <c r="C86" s="74" t="s">
        <v>337</v>
      </c>
      <c r="D86" s="91"/>
      <c r="E86" s="61">
        <v>1</v>
      </c>
      <c r="F86" s="49" t="s">
        <v>116</v>
      </c>
      <c r="G86" s="3"/>
      <c r="H86" s="51">
        <f t="shared" si="2"/>
        <v>0</v>
      </c>
    </row>
    <row r="87" spans="2:8" x14ac:dyDescent="0.45">
      <c r="B87" s="58" t="s">
        <v>1137</v>
      </c>
      <c r="C87" s="76" t="s">
        <v>1448</v>
      </c>
      <c r="D87" s="91"/>
      <c r="E87" s="61"/>
      <c r="F87" s="49"/>
      <c r="G87" s="202"/>
      <c r="H87" s="51"/>
    </row>
    <row r="88" spans="2:8" x14ac:dyDescent="0.45">
      <c r="C88" s="74" t="s">
        <v>1133</v>
      </c>
      <c r="D88" s="91"/>
      <c r="E88" s="61">
        <v>1</v>
      </c>
      <c r="F88" s="49" t="s">
        <v>116</v>
      </c>
      <c r="G88" s="3"/>
      <c r="H88" s="51">
        <f t="shared" si="2"/>
        <v>0</v>
      </c>
    </row>
    <row r="89" spans="2:8" x14ac:dyDescent="0.45">
      <c r="B89" s="58"/>
      <c r="C89" s="74" t="s">
        <v>1134</v>
      </c>
      <c r="D89" s="91"/>
      <c r="E89" s="61">
        <v>1</v>
      </c>
      <c r="F89" s="49" t="s">
        <v>116</v>
      </c>
      <c r="G89" s="3"/>
      <c r="H89" s="51">
        <f t="shared" si="2"/>
        <v>0</v>
      </c>
    </row>
    <row r="90" spans="2:8" x14ac:dyDescent="0.45">
      <c r="B90" s="58"/>
      <c r="C90" s="59"/>
      <c r="D90" s="59"/>
      <c r="E90" s="49"/>
      <c r="F90" s="49"/>
      <c r="G90" s="49"/>
      <c r="H90" s="51"/>
    </row>
    <row r="91" spans="2:8" x14ac:dyDescent="0.45">
      <c r="B91" s="62"/>
      <c r="C91" s="63" t="s">
        <v>247</v>
      </c>
      <c r="D91" s="63"/>
      <c r="E91" s="64"/>
      <c r="F91" s="65"/>
      <c r="G91" s="66"/>
      <c r="H91" s="67">
        <f>SUM(H64:H90)</f>
        <v>0</v>
      </c>
    </row>
    <row r="92" spans="2:8" x14ac:dyDescent="0.45">
      <c r="B92" s="58"/>
      <c r="C92" s="48"/>
      <c r="D92" s="48"/>
      <c r="E92" s="49"/>
      <c r="F92" s="49"/>
      <c r="G92" s="49"/>
      <c r="H92" s="51"/>
    </row>
    <row r="93" spans="2:8" x14ac:dyDescent="0.45">
      <c r="B93" s="58"/>
      <c r="C93" s="59"/>
      <c r="D93" s="59"/>
      <c r="E93" s="49"/>
      <c r="F93" s="70"/>
      <c r="G93" s="49"/>
      <c r="H93" s="51"/>
    </row>
    <row r="94" spans="2:8" s="71" customFormat="1" ht="35.85" customHeight="1" thickBot="1" x14ac:dyDescent="0.5">
      <c r="B94" s="218" t="s">
        <v>248</v>
      </c>
      <c r="C94" s="219"/>
      <c r="D94" s="218"/>
      <c r="E94" s="220"/>
      <c r="F94" s="221"/>
      <c r="G94" s="220"/>
      <c r="H94" s="72">
        <f>H91+H61</f>
        <v>0</v>
      </c>
    </row>
    <row r="95" spans="2:8" x14ac:dyDescent="0.45">
      <c r="B95" s="73"/>
      <c r="C95" s="74"/>
      <c r="D95" s="74"/>
      <c r="E95" s="49"/>
      <c r="F95" s="50"/>
      <c r="G95" s="49"/>
      <c r="H95" s="51"/>
    </row>
    <row r="96" spans="2:8" x14ac:dyDescent="0.45">
      <c r="B96" s="73"/>
      <c r="C96" s="74"/>
      <c r="D96" s="74"/>
      <c r="E96" s="49"/>
      <c r="F96" s="50"/>
      <c r="G96" s="49"/>
      <c r="H96" s="51"/>
    </row>
    <row r="97" spans="2:8" x14ac:dyDescent="0.45">
      <c r="B97" s="104"/>
      <c r="C97" s="74"/>
      <c r="D97" s="74"/>
      <c r="E97" s="49"/>
      <c r="F97" s="50"/>
      <c r="G97" s="49"/>
      <c r="H97" s="51"/>
    </row>
    <row r="98" spans="2:8" x14ac:dyDescent="0.45">
      <c r="B98" s="104"/>
      <c r="C98" s="74"/>
      <c r="D98" s="74"/>
      <c r="E98" s="49"/>
      <c r="F98" s="50"/>
      <c r="G98" s="49"/>
      <c r="H98" s="51"/>
    </row>
    <row r="99" spans="2:8" x14ac:dyDescent="0.45">
      <c r="B99" s="73"/>
      <c r="C99" s="74"/>
      <c r="D99" s="74"/>
      <c r="E99" s="49"/>
      <c r="F99" s="50"/>
      <c r="G99" s="49"/>
      <c r="H99" s="51"/>
    </row>
    <row r="100" spans="2:8" x14ac:dyDescent="0.45">
      <c r="B100" s="73"/>
      <c r="C100" s="74"/>
      <c r="D100" s="74"/>
      <c r="E100" s="49"/>
      <c r="F100" s="50"/>
      <c r="G100" s="49"/>
      <c r="H100" s="51"/>
    </row>
    <row r="101" spans="2:8" x14ac:dyDescent="0.45">
      <c r="B101" s="73"/>
      <c r="C101" s="74"/>
      <c r="D101" s="74"/>
      <c r="E101" s="49"/>
      <c r="F101" s="50"/>
      <c r="G101" s="49"/>
      <c r="H101" s="51"/>
    </row>
    <row r="102" spans="2:8" x14ac:dyDescent="0.45">
      <c r="B102" s="73"/>
      <c r="C102" s="74"/>
      <c r="D102" s="74"/>
      <c r="E102" s="49"/>
      <c r="F102" s="50"/>
      <c r="G102" s="49"/>
      <c r="H102" s="51"/>
    </row>
    <row r="103" spans="2:8" x14ac:dyDescent="0.45">
      <c r="B103" s="73"/>
      <c r="C103" s="74"/>
      <c r="D103" s="74"/>
      <c r="E103" s="49"/>
      <c r="F103" s="50"/>
      <c r="G103" s="49"/>
      <c r="H103" s="51"/>
    </row>
    <row r="104" spans="2:8" x14ac:dyDescent="0.45">
      <c r="B104" s="73"/>
      <c r="C104" s="74"/>
      <c r="D104" s="74"/>
      <c r="E104" s="49"/>
      <c r="F104" s="50"/>
      <c r="G104" s="49"/>
      <c r="H104" s="51"/>
    </row>
    <row r="105" spans="2:8" x14ac:dyDescent="0.45">
      <c r="B105" s="73"/>
      <c r="C105" s="74"/>
      <c r="D105" s="74"/>
      <c r="E105" s="49"/>
      <c r="F105" s="50"/>
      <c r="G105" s="49"/>
      <c r="H105" s="51"/>
    </row>
    <row r="106" spans="2:8" x14ac:dyDescent="0.45">
      <c r="B106" s="73"/>
      <c r="C106" s="74"/>
      <c r="D106" s="74"/>
      <c r="E106" s="49"/>
      <c r="F106" s="50"/>
      <c r="G106" s="49"/>
      <c r="H106" s="51"/>
    </row>
    <row r="107" spans="2:8" x14ac:dyDescent="0.45">
      <c r="B107" s="73"/>
      <c r="C107" s="74"/>
      <c r="D107" s="74"/>
      <c r="E107" s="49"/>
      <c r="F107" s="50"/>
      <c r="G107" s="49"/>
      <c r="H107" s="51"/>
    </row>
    <row r="108" spans="2:8" x14ac:dyDescent="0.45">
      <c r="B108" s="73"/>
      <c r="C108" s="74"/>
      <c r="D108" s="74"/>
      <c r="E108" s="49"/>
      <c r="F108" s="50"/>
      <c r="G108" s="49"/>
      <c r="H108" s="51"/>
    </row>
    <row r="109" spans="2:8" x14ac:dyDescent="0.45">
      <c r="B109" s="73"/>
      <c r="C109" s="74"/>
      <c r="D109" s="74"/>
      <c r="E109" s="49"/>
      <c r="F109" s="50"/>
      <c r="G109" s="49"/>
      <c r="H109" s="51"/>
    </row>
    <row r="110" spans="2:8" x14ac:dyDescent="0.45">
      <c r="B110" s="73"/>
      <c r="C110" s="74"/>
      <c r="D110" s="74"/>
      <c r="E110" s="49"/>
      <c r="F110" s="50"/>
      <c r="G110" s="49"/>
      <c r="H110" s="51"/>
    </row>
    <row r="111" spans="2:8" x14ac:dyDescent="0.45">
      <c r="B111" s="73"/>
      <c r="C111" s="74"/>
      <c r="D111" s="74"/>
      <c r="E111" s="49"/>
      <c r="F111" s="50"/>
      <c r="G111" s="49"/>
      <c r="H111" s="51"/>
    </row>
    <row r="112" spans="2:8" x14ac:dyDescent="0.45">
      <c r="B112" s="73"/>
      <c r="C112" s="74"/>
      <c r="D112" s="74"/>
      <c r="E112" s="49"/>
      <c r="F112" s="50"/>
      <c r="G112" s="49"/>
      <c r="H112" s="51"/>
    </row>
    <row r="113" spans="2:8" x14ac:dyDescent="0.45">
      <c r="B113" s="73"/>
      <c r="C113" s="74"/>
      <c r="D113" s="74"/>
      <c r="E113" s="49"/>
      <c r="F113" s="50"/>
      <c r="G113" s="49"/>
      <c r="H113" s="51"/>
    </row>
    <row r="114" spans="2:8" x14ac:dyDescent="0.45">
      <c r="B114" s="73"/>
      <c r="C114" s="74"/>
      <c r="D114" s="74"/>
      <c r="E114" s="49"/>
      <c r="F114" s="50"/>
      <c r="G114" s="49"/>
      <c r="H114" s="51"/>
    </row>
    <row r="115" spans="2:8" x14ac:dyDescent="0.45">
      <c r="B115" s="73"/>
      <c r="C115" s="74"/>
      <c r="D115" s="74"/>
      <c r="E115" s="49"/>
      <c r="F115" s="50"/>
      <c r="G115" s="49"/>
      <c r="H115" s="51"/>
    </row>
    <row r="116" spans="2:8" x14ac:dyDescent="0.45">
      <c r="B116" s="73"/>
      <c r="C116" s="74"/>
      <c r="D116" s="74"/>
      <c r="E116" s="49"/>
      <c r="F116" s="50"/>
      <c r="G116" s="49"/>
      <c r="H116" s="51"/>
    </row>
    <row r="117" spans="2:8" x14ac:dyDescent="0.45">
      <c r="B117" s="73"/>
      <c r="C117" s="74"/>
      <c r="D117" s="74"/>
      <c r="E117" s="49"/>
      <c r="F117" s="50"/>
      <c r="G117" s="49"/>
      <c r="H117" s="51"/>
    </row>
    <row r="118" spans="2:8" x14ac:dyDescent="0.45">
      <c r="B118" s="73"/>
      <c r="C118" s="74"/>
      <c r="D118" s="74"/>
      <c r="E118" s="49"/>
      <c r="F118" s="50"/>
      <c r="G118" s="49"/>
      <c r="H118" s="51"/>
    </row>
    <row r="119" spans="2:8" x14ac:dyDescent="0.45">
      <c r="B119" s="73"/>
      <c r="C119" s="74"/>
      <c r="D119" s="74"/>
      <c r="E119" s="49"/>
      <c r="F119" s="50"/>
      <c r="G119" s="49"/>
      <c r="H119" s="51"/>
    </row>
    <row r="120" spans="2:8" x14ac:dyDescent="0.45">
      <c r="B120" s="73"/>
      <c r="C120" s="74"/>
      <c r="D120" s="74"/>
      <c r="E120" s="49"/>
      <c r="F120" s="50"/>
      <c r="G120" s="49"/>
      <c r="H120" s="51"/>
    </row>
    <row r="121" spans="2:8" x14ac:dyDescent="0.45">
      <c r="B121" s="73"/>
      <c r="C121" s="74"/>
      <c r="D121" s="74"/>
      <c r="E121" s="49"/>
      <c r="F121" s="50"/>
      <c r="G121" s="49"/>
      <c r="H121" s="51"/>
    </row>
    <row r="122" spans="2:8" x14ac:dyDescent="0.45">
      <c r="B122" s="73"/>
      <c r="C122" s="74"/>
      <c r="D122" s="74"/>
      <c r="E122" s="49"/>
      <c r="F122" s="50"/>
      <c r="G122" s="49"/>
      <c r="H122" s="51"/>
    </row>
    <row r="123" spans="2:8" x14ac:dyDescent="0.45">
      <c r="B123" s="73"/>
      <c r="C123" s="74"/>
      <c r="D123" s="74"/>
      <c r="E123" s="49"/>
      <c r="F123" s="50"/>
      <c r="G123" s="49"/>
      <c r="H123" s="51"/>
    </row>
    <row r="124" spans="2:8" x14ac:dyDescent="0.45">
      <c r="B124" s="73"/>
      <c r="C124" s="74"/>
      <c r="D124" s="74"/>
      <c r="E124" s="49"/>
      <c r="F124" s="50"/>
      <c r="G124" s="49"/>
      <c r="H124" s="51"/>
    </row>
    <row r="125" spans="2:8" x14ac:dyDescent="0.45">
      <c r="B125" s="73"/>
      <c r="C125" s="74"/>
      <c r="D125" s="74"/>
      <c r="E125" s="49"/>
      <c r="F125" s="50"/>
      <c r="G125" s="49"/>
      <c r="H125" s="51"/>
    </row>
    <row r="126" spans="2:8" x14ac:dyDescent="0.45">
      <c r="B126" s="73"/>
      <c r="C126" s="74"/>
      <c r="D126" s="74"/>
      <c r="E126" s="49"/>
      <c r="F126" s="50"/>
      <c r="G126" s="49"/>
      <c r="H126" s="51"/>
    </row>
    <row r="127" spans="2:8" x14ac:dyDescent="0.45">
      <c r="B127" s="73"/>
      <c r="C127" s="74"/>
      <c r="D127" s="74"/>
      <c r="E127" s="49"/>
      <c r="F127" s="50"/>
      <c r="G127" s="49"/>
      <c r="H127" s="51"/>
    </row>
    <row r="128" spans="2:8" x14ac:dyDescent="0.45">
      <c r="B128" s="73"/>
      <c r="C128" s="74"/>
      <c r="D128" s="74"/>
      <c r="E128" s="49"/>
      <c r="F128" s="50"/>
      <c r="G128" s="49"/>
      <c r="H128" s="51"/>
    </row>
    <row r="129" spans="2:8" x14ac:dyDescent="0.45">
      <c r="B129" s="73"/>
      <c r="C129" s="74"/>
      <c r="D129" s="74"/>
      <c r="E129" s="49"/>
      <c r="F129" s="50"/>
      <c r="G129" s="49"/>
      <c r="H129" s="51"/>
    </row>
    <row r="130" spans="2:8" x14ac:dyDescent="0.45">
      <c r="B130" s="73"/>
      <c r="C130" s="74"/>
      <c r="D130" s="74"/>
      <c r="E130" s="49"/>
      <c r="F130" s="50"/>
      <c r="G130" s="49"/>
      <c r="H130" s="51"/>
    </row>
    <row r="131" spans="2:8" x14ac:dyDescent="0.45">
      <c r="B131" s="73"/>
      <c r="C131" s="74"/>
      <c r="D131" s="74"/>
      <c r="E131" s="49"/>
      <c r="F131" s="50"/>
      <c r="G131" s="49"/>
      <c r="H131" s="51"/>
    </row>
    <row r="132" spans="2:8" x14ac:dyDescent="0.45">
      <c r="B132" s="73"/>
      <c r="C132" s="74"/>
      <c r="D132" s="74"/>
      <c r="E132" s="49"/>
      <c r="F132" s="50"/>
      <c r="G132" s="49"/>
      <c r="H132" s="51"/>
    </row>
    <row r="133" spans="2:8" x14ac:dyDescent="0.45">
      <c r="B133" s="73"/>
      <c r="C133" s="74"/>
      <c r="D133" s="74"/>
      <c r="E133" s="49"/>
      <c r="F133" s="50"/>
      <c r="G133" s="49"/>
      <c r="H133" s="51"/>
    </row>
    <row r="134" spans="2:8" x14ac:dyDescent="0.45">
      <c r="B134" s="73"/>
      <c r="C134" s="74"/>
      <c r="D134" s="74"/>
      <c r="E134" s="49"/>
      <c r="F134" s="50"/>
      <c r="G134" s="49"/>
      <c r="H134" s="51"/>
    </row>
    <row r="135" spans="2:8" x14ac:dyDescent="0.45">
      <c r="B135" s="73"/>
      <c r="C135" s="74"/>
      <c r="D135" s="74"/>
      <c r="E135" s="49"/>
      <c r="F135" s="50"/>
      <c r="G135" s="49"/>
      <c r="H135" s="51"/>
    </row>
    <row r="136" spans="2:8" x14ac:dyDescent="0.45">
      <c r="B136" s="73"/>
      <c r="C136" s="74"/>
      <c r="D136" s="74"/>
      <c r="E136" s="49"/>
      <c r="F136" s="50"/>
      <c r="G136" s="49"/>
      <c r="H136" s="51"/>
    </row>
    <row r="137" spans="2:8" x14ac:dyDescent="0.45">
      <c r="B137" s="73"/>
      <c r="C137" s="74"/>
      <c r="D137" s="74"/>
      <c r="E137" s="49"/>
      <c r="F137" s="50"/>
      <c r="G137" s="49"/>
      <c r="H137" s="51"/>
    </row>
    <row r="138" spans="2:8" x14ac:dyDescent="0.45">
      <c r="B138" s="73"/>
      <c r="C138" s="74"/>
      <c r="D138" s="74"/>
      <c r="E138" s="49"/>
      <c r="F138" s="50"/>
      <c r="G138" s="49"/>
      <c r="H138" s="51"/>
    </row>
    <row r="139" spans="2:8" x14ac:dyDescent="0.45">
      <c r="B139" s="73"/>
      <c r="C139" s="74"/>
      <c r="D139" s="74"/>
      <c r="E139" s="49"/>
      <c r="F139" s="50"/>
      <c r="G139" s="49"/>
      <c r="H139" s="51"/>
    </row>
    <row r="140" spans="2:8" x14ac:dyDescent="0.45">
      <c r="B140" s="73"/>
      <c r="C140" s="74"/>
      <c r="D140" s="74"/>
      <c r="E140" s="49"/>
      <c r="F140" s="50"/>
      <c r="G140" s="49"/>
      <c r="H140" s="51"/>
    </row>
    <row r="141" spans="2:8" x14ac:dyDescent="0.45">
      <c r="B141" s="73"/>
      <c r="C141" s="74"/>
      <c r="D141" s="74"/>
      <c r="E141" s="49"/>
      <c r="F141" s="50"/>
      <c r="G141" s="49"/>
      <c r="H141" s="51"/>
    </row>
    <row r="142" spans="2:8" x14ac:dyDescent="0.45">
      <c r="B142" s="73"/>
      <c r="C142" s="74"/>
      <c r="D142" s="74"/>
      <c r="E142" s="49"/>
      <c r="F142" s="50"/>
      <c r="G142" s="49"/>
      <c r="H142" s="51"/>
    </row>
    <row r="143" spans="2:8" x14ac:dyDescent="0.45">
      <c r="B143" s="73"/>
      <c r="C143" s="74"/>
      <c r="D143" s="74"/>
      <c r="E143" s="49"/>
      <c r="F143" s="50"/>
      <c r="G143" s="49"/>
      <c r="H143" s="51"/>
    </row>
    <row r="144" spans="2:8" x14ac:dyDescent="0.45">
      <c r="B144" s="73"/>
      <c r="C144" s="74"/>
      <c r="D144" s="74"/>
      <c r="E144" s="49"/>
      <c r="F144" s="50"/>
      <c r="G144" s="49"/>
      <c r="H144" s="51"/>
    </row>
    <row r="145" spans="2:8" x14ac:dyDescent="0.45">
      <c r="B145" s="73"/>
      <c r="C145" s="74"/>
      <c r="D145" s="74"/>
      <c r="E145" s="49"/>
      <c r="F145" s="50"/>
      <c r="G145" s="49"/>
      <c r="H145" s="51"/>
    </row>
    <row r="146" spans="2:8" x14ac:dyDescent="0.45">
      <c r="B146" s="73"/>
      <c r="C146" s="74"/>
      <c r="D146" s="74"/>
      <c r="E146" s="49"/>
      <c r="F146" s="50"/>
      <c r="G146" s="49"/>
      <c r="H146" s="51"/>
    </row>
    <row r="147" spans="2:8" x14ac:dyDescent="0.45">
      <c r="B147" s="73"/>
      <c r="C147" s="74"/>
      <c r="D147" s="74"/>
      <c r="E147" s="49"/>
      <c r="F147" s="50"/>
      <c r="G147" s="49"/>
      <c r="H147" s="51"/>
    </row>
    <row r="148" spans="2:8" x14ac:dyDescent="0.45">
      <c r="B148" s="73"/>
      <c r="C148" s="74"/>
      <c r="D148" s="74"/>
      <c r="E148" s="49"/>
      <c r="F148" s="50"/>
      <c r="G148" s="49"/>
      <c r="H148" s="51"/>
    </row>
    <row r="149" spans="2:8" x14ac:dyDescent="0.45">
      <c r="B149" s="73"/>
      <c r="C149" s="74"/>
      <c r="D149" s="74"/>
      <c r="E149" s="49"/>
      <c r="F149" s="50"/>
      <c r="G149" s="49"/>
      <c r="H149" s="51"/>
    </row>
    <row r="150" spans="2:8" x14ac:dyDescent="0.45">
      <c r="B150" s="73"/>
      <c r="C150" s="74"/>
      <c r="D150" s="74"/>
      <c r="E150" s="49"/>
      <c r="F150" s="50"/>
      <c r="G150" s="49"/>
      <c r="H150" s="51"/>
    </row>
    <row r="151" spans="2:8" x14ac:dyDescent="0.45">
      <c r="B151" s="73"/>
      <c r="C151" s="74"/>
      <c r="D151" s="74"/>
      <c r="E151" s="49"/>
      <c r="F151" s="50"/>
      <c r="G151" s="49"/>
      <c r="H151" s="51"/>
    </row>
    <row r="152" spans="2:8" x14ac:dyDescent="0.45">
      <c r="B152" s="73"/>
      <c r="C152" s="74"/>
      <c r="D152" s="74"/>
      <c r="E152" s="49"/>
      <c r="F152" s="50"/>
      <c r="G152" s="49"/>
      <c r="H152" s="51"/>
    </row>
    <row r="153" spans="2:8" x14ac:dyDescent="0.45">
      <c r="B153" s="73"/>
      <c r="C153" s="74"/>
      <c r="D153" s="74"/>
      <c r="E153" s="49"/>
      <c r="F153" s="50"/>
      <c r="G153" s="49"/>
      <c r="H153" s="51"/>
    </row>
    <row r="154" spans="2:8" x14ac:dyDescent="0.45">
      <c r="B154" s="73"/>
      <c r="C154" s="74"/>
      <c r="D154" s="74"/>
      <c r="E154" s="49"/>
      <c r="F154" s="50"/>
      <c r="G154" s="49"/>
      <c r="H154" s="51"/>
    </row>
    <row r="155" spans="2:8" x14ac:dyDescent="0.45">
      <c r="B155" s="73"/>
      <c r="C155" s="74"/>
      <c r="D155" s="74"/>
      <c r="E155" s="49"/>
      <c r="F155" s="50"/>
      <c r="G155" s="49"/>
      <c r="H155" s="51"/>
    </row>
    <row r="156" spans="2:8" x14ac:dyDescent="0.45">
      <c r="B156" s="73"/>
      <c r="C156" s="74"/>
      <c r="D156" s="74"/>
      <c r="E156" s="49"/>
      <c r="F156" s="50"/>
      <c r="G156" s="49"/>
      <c r="H156" s="51"/>
    </row>
    <row r="157" spans="2:8" x14ac:dyDescent="0.45">
      <c r="B157" s="73"/>
      <c r="C157" s="74"/>
      <c r="D157" s="74"/>
      <c r="E157" s="49"/>
      <c r="F157" s="50"/>
      <c r="G157" s="49"/>
      <c r="H157" s="51"/>
    </row>
    <row r="158" spans="2:8" x14ac:dyDescent="0.45">
      <c r="B158" s="73"/>
      <c r="C158" s="74"/>
      <c r="D158" s="74"/>
      <c r="E158" s="49"/>
      <c r="F158" s="50"/>
      <c r="G158" s="49"/>
      <c r="H158" s="51"/>
    </row>
    <row r="159" spans="2:8" x14ac:dyDescent="0.45">
      <c r="B159" s="73"/>
      <c r="C159" s="74"/>
      <c r="D159" s="74"/>
      <c r="E159" s="49"/>
      <c r="F159" s="50"/>
      <c r="G159" s="49"/>
      <c r="H159" s="51"/>
    </row>
    <row r="160" spans="2:8" x14ac:dyDescent="0.45">
      <c r="B160" s="73"/>
      <c r="C160" s="74"/>
      <c r="D160" s="74"/>
      <c r="E160" s="49"/>
      <c r="F160" s="50"/>
      <c r="G160" s="49"/>
      <c r="H160" s="51"/>
    </row>
    <row r="161" spans="2:8" x14ac:dyDescent="0.45">
      <c r="B161" s="73"/>
      <c r="C161" s="74"/>
      <c r="D161" s="74"/>
      <c r="E161" s="49"/>
      <c r="F161" s="50"/>
      <c r="G161" s="49"/>
      <c r="H161" s="51"/>
    </row>
    <row r="162" spans="2:8" x14ac:dyDescent="0.45">
      <c r="B162" s="73"/>
      <c r="C162" s="74"/>
      <c r="D162" s="74"/>
      <c r="E162" s="49"/>
      <c r="F162" s="50"/>
      <c r="G162" s="49"/>
      <c r="H162" s="51"/>
    </row>
    <row r="163" spans="2:8" x14ac:dyDescent="0.45">
      <c r="B163" s="73"/>
      <c r="C163" s="74"/>
      <c r="D163" s="74"/>
      <c r="E163" s="49"/>
      <c r="F163" s="50"/>
      <c r="G163" s="49"/>
      <c r="H163" s="51"/>
    </row>
    <row r="164" spans="2:8" x14ac:dyDescent="0.45">
      <c r="B164" s="73"/>
      <c r="C164" s="74"/>
      <c r="D164" s="74"/>
      <c r="E164" s="49"/>
      <c r="F164" s="50"/>
      <c r="G164" s="49"/>
      <c r="H164" s="51"/>
    </row>
    <row r="165" spans="2:8" x14ac:dyDescent="0.45">
      <c r="B165" s="73"/>
      <c r="C165" s="74"/>
      <c r="D165" s="74"/>
      <c r="E165" s="49"/>
      <c r="F165" s="50"/>
      <c r="G165" s="49"/>
      <c r="H165" s="51"/>
    </row>
    <row r="166" spans="2:8" x14ac:dyDescent="0.45">
      <c r="B166" s="73"/>
      <c r="C166" s="74"/>
      <c r="D166" s="74"/>
      <c r="E166" s="49"/>
      <c r="F166" s="50"/>
      <c r="G166" s="49"/>
      <c r="H166" s="51"/>
    </row>
    <row r="167" spans="2:8" x14ac:dyDescent="0.45">
      <c r="B167" s="73"/>
      <c r="C167" s="74"/>
      <c r="D167" s="74"/>
      <c r="E167" s="49"/>
      <c r="F167" s="50"/>
      <c r="G167" s="49"/>
      <c r="H167" s="51"/>
    </row>
    <row r="168" spans="2:8" x14ac:dyDescent="0.45">
      <c r="B168" s="73"/>
      <c r="C168" s="74"/>
      <c r="D168" s="74"/>
      <c r="E168" s="49"/>
      <c r="F168" s="50"/>
      <c r="G168" s="49"/>
      <c r="H168" s="51"/>
    </row>
    <row r="169" spans="2:8" x14ac:dyDescent="0.45">
      <c r="B169" s="73"/>
      <c r="C169" s="74"/>
      <c r="D169" s="74"/>
      <c r="E169" s="49"/>
      <c r="F169" s="50"/>
      <c r="G169" s="49"/>
      <c r="H169" s="51"/>
    </row>
    <row r="170" spans="2:8" x14ac:dyDescent="0.45">
      <c r="B170" s="73"/>
      <c r="C170" s="74"/>
      <c r="D170" s="74"/>
      <c r="E170" s="49"/>
      <c r="F170" s="50"/>
      <c r="G170" s="49"/>
      <c r="H170" s="51"/>
    </row>
    <row r="171" spans="2:8" x14ac:dyDescent="0.45">
      <c r="B171" s="73"/>
      <c r="C171" s="74"/>
      <c r="D171" s="74"/>
      <c r="E171" s="49"/>
      <c r="F171" s="50"/>
      <c r="G171" s="49"/>
      <c r="H171" s="51"/>
    </row>
    <row r="172" spans="2:8" x14ac:dyDescent="0.45">
      <c r="B172" s="73"/>
      <c r="C172" s="74"/>
      <c r="D172" s="74"/>
      <c r="E172" s="49"/>
      <c r="F172" s="50"/>
      <c r="G172" s="49"/>
      <c r="H172" s="51"/>
    </row>
    <row r="173" spans="2:8" x14ac:dyDescent="0.45">
      <c r="B173" s="73"/>
      <c r="C173" s="74"/>
      <c r="D173" s="74"/>
      <c r="E173" s="49"/>
      <c r="F173" s="50"/>
      <c r="G173" s="49"/>
      <c r="H173" s="51"/>
    </row>
    <row r="174" spans="2:8" x14ac:dyDescent="0.45">
      <c r="B174" s="73"/>
      <c r="C174" s="74"/>
      <c r="D174" s="74"/>
      <c r="E174" s="49"/>
      <c r="F174" s="50"/>
      <c r="G174" s="49"/>
      <c r="H174" s="51"/>
    </row>
    <row r="175" spans="2:8" x14ac:dyDescent="0.45">
      <c r="B175" s="73"/>
      <c r="C175" s="74"/>
      <c r="D175" s="74"/>
      <c r="E175" s="49"/>
      <c r="F175" s="50"/>
      <c r="G175" s="49"/>
      <c r="H175" s="51"/>
    </row>
    <row r="176" spans="2:8" x14ac:dyDescent="0.45">
      <c r="B176" s="73"/>
      <c r="C176" s="74"/>
      <c r="D176" s="74"/>
      <c r="E176" s="49"/>
      <c r="F176" s="50"/>
      <c r="G176" s="49"/>
      <c r="H176" s="51"/>
    </row>
    <row r="177" spans="2:8" x14ac:dyDescent="0.45">
      <c r="B177" s="73"/>
      <c r="C177" s="74"/>
      <c r="D177" s="74"/>
      <c r="E177" s="49"/>
      <c r="F177" s="50"/>
      <c r="G177" s="49"/>
      <c r="H177" s="51"/>
    </row>
    <row r="178" spans="2:8" x14ac:dyDescent="0.45">
      <c r="B178" s="73"/>
      <c r="C178" s="74"/>
      <c r="D178" s="74"/>
      <c r="E178" s="49"/>
      <c r="F178" s="50"/>
      <c r="G178" s="49"/>
      <c r="H178" s="51"/>
    </row>
    <row r="179" spans="2:8" x14ac:dyDescent="0.45">
      <c r="B179" s="73"/>
      <c r="C179" s="74"/>
      <c r="D179" s="74"/>
      <c r="E179" s="49"/>
      <c r="F179" s="50"/>
      <c r="G179" s="49"/>
      <c r="H179" s="51"/>
    </row>
    <row r="180" spans="2:8" x14ac:dyDescent="0.45">
      <c r="B180" s="73"/>
      <c r="C180" s="74"/>
      <c r="D180" s="74"/>
      <c r="E180" s="49"/>
      <c r="F180" s="50"/>
      <c r="G180" s="49"/>
      <c r="H180" s="51"/>
    </row>
    <row r="181" spans="2:8" x14ac:dyDescent="0.45">
      <c r="B181" s="73"/>
      <c r="C181" s="74"/>
      <c r="D181" s="74"/>
      <c r="E181" s="49"/>
      <c r="F181" s="50"/>
      <c r="G181" s="49"/>
      <c r="H181" s="51"/>
    </row>
    <row r="182" spans="2:8" x14ac:dyDescent="0.45">
      <c r="B182" s="73"/>
      <c r="C182" s="74"/>
      <c r="D182" s="74"/>
      <c r="E182" s="49"/>
      <c r="F182" s="50"/>
      <c r="G182" s="49"/>
      <c r="H182" s="51"/>
    </row>
    <row r="183" spans="2:8" x14ac:dyDescent="0.45">
      <c r="B183" s="73"/>
      <c r="C183" s="74"/>
      <c r="D183" s="74"/>
      <c r="E183" s="49"/>
      <c r="F183" s="50"/>
      <c r="G183" s="49"/>
      <c r="H183" s="51"/>
    </row>
    <row r="184" spans="2:8" x14ac:dyDescent="0.45">
      <c r="B184" s="73"/>
      <c r="C184" s="74"/>
      <c r="D184" s="74"/>
      <c r="E184" s="49"/>
      <c r="F184" s="50"/>
      <c r="G184" s="49"/>
      <c r="H184" s="51"/>
    </row>
  </sheetData>
  <sheetProtection algorithmName="SHA-512" hashValue="qYUaJFxma0Uq0ZqGVP3tUlajy+oeV15OkiJ4RdgNSNcdLljIHL0UmEZDo0hGOoZrZXNX2lQPI7Ca129WYJ1hVg==" saltValue="TPyLQCY/ZKW9MRONEW2ROQ==" spinCount="100000" sheet="1" objects="1" scenarios="1"/>
  <mergeCells count="2">
    <mergeCell ref="B2:H2"/>
    <mergeCell ref="B3:H3"/>
  </mergeCells>
  <phoneticPr fontId="15" type="noConversion"/>
  <pageMargins left="0.78740157480314965" right="0.59055118110236227" top="0.98425196850393704" bottom="0.98425196850393704" header="0.51181102362204722" footer="0.51181102362204722"/>
  <pageSetup paperSize="9" scale="4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E7C7B-B8B0-4F29-A75F-FB1C6EACD526}">
  <sheetPr>
    <tabColor rgb="FFFF0000"/>
  </sheetPr>
  <dimension ref="A1:H190"/>
  <sheetViews>
    <sheetView showGridLines="0" zoomScale="85" zoomScaleNormal="85" zoomScaleSheetLayoutView="55" workbookViewId="0">
      <pane ySplit="4" topLeftCell="A5" activePane="bottomLeft" state="frozen"/>
      <selection pane="bottomLeft" activeCell="G41" sqref="G41"/>
    </sheetView>
  </sheetViews>
  <sheetFormatPr defaultColWidth="9.1328125" defaultRowHeight="14.25" x14ac:dyDescent="0.45"/>
  <cols>
    <col min="1" max="1" width="9.1328125" style="30"/>
    <col min="2" max="2" width="9.33203125" style="68" customWidth="1"/>
    <col min="3" max="3" width="61.33203125" style="69" customWidth="1"/>
    <col min="4" max="4" width="70.19921875" style="69" customWidth="1"/>
    <col min="5" max="5" width="9.33203125" style="35" customWidth="1"/>
    <col min="6" max="6" width="8.86328125" style="34" customWidth="1"/>
    <col min="7" max="7" width="19.1328125" style="35" customWidth="1"/>
    <col min="8" max="8" width="26" style="36" customWidth="1"/>
    <col min="9" max="16384" width="9.1328125" style="37"/>
  </cols>
  <sheetData>
    <row r="1" spans="1:8" ht="43.35" customHeight="1" x14ac:dyDescent="0.7">
      <c r="B1" s="31"/>
      <c r="C1" s="32"/>
      <c r="D1" s="32"/>
      <c r="E1" s="33"/>
      <c r="G1" s="277" t="s">
        <v>1499</v>
      </c>
      <c r="H1" s="277"/>
    </row>
    <row r="2" spans="1:8" ht="41.1" customHeight="1" x14ac:dyDescent="0.45">
      <c r="B2" s="282" t="s">
        <v>0</v>
      </c>
      <c r="C2" s="282"/>
      <c r="D2" s="282"/>
      <c r="E2" s="282"/>
      <c r="F2" s="282"/>
      <c r="G2" s="282"/>
      <c r="H2" s="282"/>
    </row>
    <row r="3" spans="1:8" ht="53.1" customHeight="1" thickBot="1" x14ac:dyDescent="0.5">
      <c r="B3" s="281" t="s">
        <v>1</v>
      </c>
      <c r="C3" s="281"/>
      <c r="D3" s="281"/>
      <c r="E3" s="281"/>
      <c r="F3" s="281"/>
      <c r="G3" s="281"/>
      <c r="H3" s="281"/>
    </row>
    <row r="4" spans="1:8" s="45" customFormat="1" ht="26.85" customHeight="1" thickBot="1" x14ac:dyDescent="0.5">
      <c r="A4" s="38"/>
      <c r="B4" s="39" t="s">
        <v>2</v>
      </c>
      <c r="C4" s="40" t="s">
        <v>3</v>
      </c>
      <c r="D4" s="41" t="s">
        <v>4</v>
      </c>
      <c r="E4" s="42" t="s">
        <v>5</v>
      </c>
      <c r="F4" s="43" t="s">
        <v>6</v>
      </c>
      <c r="G4" s="42" t="s">
        <v>7</v>
      </c>
      <c r="H4" s="44" t="s">
        <v>8</v>
      </c>
    </row>
    <row r="5" spans="1:8" ht="43.5" customHeight="1" x14ac:dyDescent="0.45">
      <c r="B5" s="46" t="s">
        <v>249</v>
      </c>
      <c r="C5" s="47" t="s">
        <v>250</v>
      </c>
      <c r="D5" s="48"/>
      <c r="E5" s="49"/>
      <c r="F5" s="50"/>
      <c r="G5" s="49"/>
      <c r="H5" s="51"/>
    </row>
    <row r="6" spans="1:8" s="57" customFormat="1" ht="21.6" customHeight="1" x14ac:dyDescent="0.5">
      <c r="A6" s="52"/>
      <c r="B6" s="53" t="s">
        <v>251</v>
      </c>
      <c r="C6" s="48" t="s">
        <v>252</v>
      </c>
      <c r="D6" s="48"/>
      <c r="E6" s="55"/>
      <c r="F6" s="50"/>
      <c r="G6" s="49"/>
      <c r="H6" s="51"/>
    </row>
    <row r="7" spans="1:8" ht="15" customHeight="1" x14ac:dyDescent="0.45">
      <c r="B7" s="58" t="s">
        <v>253</v>
      </c>
      <c r="C7" s="93" t="s">
        <v>254</v>
      </c>
      <c r="D7" s="60"/>
      <c r="E7" s="49">
        <v>27</v>
      </c>
      <c r="F7" s="49" t="s">
        <v>15</v>
      </c>
      <c r="G7" s="3"/>
      <c r="H7" s="51">
        <f>E7*G7</f>
        <v>0</v>
      </c>
    </row>
    <row r="8" spans="1:8" ht="15" customHeight="1" x14ac:dyDescent="0.45">
      <c r="B8" s="105"/>
      <c r="C8" s="93" t="s">
        <v>255</v>
      </c>
      <c r="D8" s="60"/>
      <c r="E8" s="49">
        <v>128</v>
      </c>
      <c r="F8" s="49" t="s">
        <v>15</v>
      </c>
      <c r="G8" s="3"/>
      <c r="H8" s="51">
        <f t="shared" ref="H8:H27" si="0">E8*G8</f>
        <v>0</v>
      </c>
    </row>
    <row r="9" spans="1:8" ht="15" customHeight="1" x14ac:dyDescent="0.45">
      <c r="B9" s="105" t="s">
        <v>1456</v>
      </c>
      <c r="C9" s="93" t="s">
        <v>1457</v>
      </c>
      <c r="D9" s="60" t="s">
        <v>1466</v>
      </c>
      <c r="E9" s="49"/>
      <c r="F9" s="49"/>
      <c r="G9" s="7"/>
      <c r="H9" s="51"/>
    </row>
    <row r="10" spans="1:8" ht="15" customHeight="1" x14ac:dyDescent="0.45">
      <c r="B10" s="105" t="s">
        <v>1458</v>
      </c>
      <c r="C10" s="93" t="s">
        <v>295</v>
      </c>
      <c r="D10" s="60" t="s">
        <v>1466</v>
      </c>
      <c r="E10" s="49"/>
      <c r="F10" s="49"/>
      <c r="G10" s="7"/>
      <c r="H10" s="51"/>
    </row>
    <row r="11" spans="1:8" ht="15" customHeight="1" x14ac:dyDescent="0.45">
      <c r="B11" s="58" t="s">
        <v>256</v>
      </c>
      <c r="C11" s="59" t="s">
        <v>257</v>
      </c>
      <c r="D11" s="79"/>
      <c r="E11" s="49">
        <v>998</v>
      </c>
      <c r="F11" s="49" t="s">
        <v>15</v>
      </c>
      <c r="G11" s="3"/>
      <c r="H11" s="51">
        <f t="shared" si="0"/>
        <v>0</v>
      </c>
    </row>
    <row r="12" spans="1:8" ht="15" customHeight="1" x14ac:dyDescent="0.45">
      <c r="B12" s="58" t="s">
        <v>258</v>
      </c>
      <c r="C12" s="59" t="s">
        <v>259</v>
      </c>
      <c r="D12" s="106"/>
      <c r="E12" s="49">
        <v>998</v>
      </c>
      <c r="F12" s="49" t="s">
        <v>15</v>
      </c>
      <c r="G12" s="3"/>
      <c r="H12" s="51">
        <f t="shared" si="0"/>
        <v>0</v>
      </c>
    </row>
    <row r="13" spans="1:8" ht="15" customHeight="1" x14ac:dyDescent="0.45">
      <c r="B13" s="58" t="s">
        <v>1460</v>
      </c>
      <c r="C13" s="59" t="s">
        <v>1459</v>
      </c>
      <c r="D13" s="60" t="s">
        <v>1466</v>
      </c>
      <c r="E13" s="49"/>
      <c r="F13" s="49"/>
      <c r="G13" s="7"/>
      <c r="H13" s="51"/>
    </row>
    <row r="14" spans="1:8" ht="15" customHeight="1" x14ac:dyDescent="0.45">
      <c r="B14" s="58" t="s">
        <v>260</v>
      </c>
      <c r="C14" s="59" t="s">
        <v>261</v>
      </c>
      <c r="D14" s="48"/>
      <c r="E14" s="49">
        <v>991</v>
      </c>
      <c r="F14" s="49" t="s">
        <v>15</v>
      </c>
      <c r="G14" s="3"/>
      <c r="H14" s="51">
        <f t="shared" si="0"/>
        <v>0</v>
      </c>
    </row>
    <row r="15" spans="1:8" ht="15" customHeight="1" x14ac:dyDescent="0.45">
      <c r="B15" s="58"/>
      <c r="C15" s="59" t="s">
        <v>262</v>
      </c>
      <c r="D15" s="48"/>
      <c r="E15" s="49">
        <f>113+111</f>
        <v>224</v>
      </c>
      <c r="F15" s="49" t="s">
        <v>15</v>
      </c>
      <c r="G15" s="3"/>
      <c r="H15" s="51">
        <f t="shared" si="0"/>
        <v>0</v>
      </c>
    </row>
    <row r="16" spans="1:8" ht="15" customHeight="1" x14ac:dyDescent="0.45">
      <c r="B16" s="58" t="s">
        <v>1461</v>
      </c>
      <c r="C16" s="59" t="s">
        <v>1465</v>
      </c>
      <c r="D16" s="60" t="s">
        <v>1466</v>
      </c>
      <c r="E16" s="49"/>
      <c r="F16" s="49"/>
      <c r="G16" s="202"/>
      <c r="H16" s="51"/>
    </row>
    <row r="17" spans="1:8" ht="15" customHeight="1" x14ac:dyDescent="0.45">
      <c r="B17" s="58" t="s">
        <v>1462</v>
      </c>
      <c r="C17" s="59" t="s">
        <v>1467</v>
      </c>
      <c r="D17" s="60" t="s">
        <v>1466</v>
      </c>
      <c r="E17" s="49"/>
      <c r="F17" s="49"/>
      <c r="G17" s="202"/>
      <c r="H17" s="51"/>
    </row>
    <row r="18" spans="1:8" ht="15" customHeight="1" x14ac:dyDescent="0.45">
      <c r="B18" s="58" t="s">
        <v>1463</v>
      </c>
      <c r="C18" s="59" t="s">
        <v>1468</v>
      </c>
      <c r="D18" s="60" t="s">
        <v>1466</v>
      </c>
      <c r="E18" s="49"/>
      <c r="F18" s="49"/>
      <c r="G18" s="7"/>
      <c r="H18" s="51"/>
    </row>
    <row r="19" spans="1:8" ht="15" customHeight="1" x14ac:dyDescent="0.45">
      <c r="B19" s="58" t="s">
        <v>1464</v>
      </c>
      <c r="C19" s="59" t="s">
        <v>1469</v>
      </c>
      <c r="D19" s="60" t="s">
        <v>1466</v>
      </c>
      <c r="E19" s="49"/>
      <c r="F19" s="49"/>
      <c r="G19" s="7"/>
      <c r="H19" s="51"/>
    </row>
    <row r="20" spans="1:8" ht="15" customHeight="1" x14ac:dyDescent="0.45">
      <c r="B20" s="58" t="s">
        <v>263</v>
      </c>
      <c r="C20" s="93" t="s">
        <v>264</v>
      </c>
      <c r="D20" s="60"/>
      <c r="E20" s="49">
        <v>45</v>
      </c>
      <c r="F20" s="49" t="s">
        <v>15</v>
      </c>
      <c r="G20" s="3"/>
      <c r="H20" s="51">
        <f t="shared" si="0"/>
        <v>0</v>
      </c>
    </row>
    <row r="21" spans="1:8" x14ac:dyDescent="0.45">
      <c r="B21" s="58"/>
      <c r="C21" s="59" t="s">
        <v>288</v>
      </c>
      <c r="D21" s="79"/>
      <c r="E21" s="49">
        <v>38</v>
      </c>
      <c r="F21" s="49" t="s">
        <v>15</v>
      </c>
      <c r="G21" s="3"/>
      <c r="H21" s="51">
        <f t="shared" si="0"/>
        <v>0</v>
      </c>
    </row>
    <row r="22" spans="1:8" ht="15" customHeight="1" x14ac:dyDescent="0.45">
      <c r="B22" s="58" t="s">
        <v>265</v>
      </c>
      <c r="C22" s="59" t="s">
        <v>266</v>
      </c>
      <c r="D22" s="60"/>
      <c r="E22" s="108">
        <v>28.6</v>
      </c>
      <c r="F22" s="49" t="s">
        <v>155</v>
      </c>
      <c r="G22" s="3"/>
      <c r="H22" s="51">
        <f t="shared" si="0"/>
        <v>0</v>
      </c>
    </row>
    <row r="23" spans="1:8" ht="15" customHeight="1" x14ac:dyDescent="0.45">
      <c r="B23" s="58" t="s">
        <v>267</v>
      </c>
      <c r="C23" s="59" t="s">
        <v>271</v>
      </c>
      <c r="D23" s="48"/>
      <c r="E23" s="49">
        <v>12</v>
      </c>
      <c r="F23" s="49" t="s">
        <v>15</v>
      </c>
      <c r="G23" s="3"/>
      <c r="H23" s="51">
        <f t="shared" si="0"/>
        <v>0</v>
      </c>
    </row>
    <row r="24" spans="1:8" x14ac:dyDescent="0.45">
      <c r="B24" s="58"/>
      <c r="C24" s="59" t="s">
        <v>289</v>
      </c>
      <c r="D24" s="79"/>
      <c r="E24" s="49">
        <v>10</v>
      </c>
      <c r="F24" s="49" t="s">
        <v>15</v>
      </c>
      <c r="G24" s="3"/>
      <c r="H24" s="51">
        <f t="shared" si="0"/>
        <v>0</v>
      </c>
    </row>
    <row r="25" spans="1:8" ht="15" customHeight="1" x14ac:dyDescent="0.45">
      <c r="B25" s="58" t="s">
        <v>268</v>
      </c>
      <c r="C25" s="59" t="s">
        <v>272</v>
      </c>
      <c r="D25" s="48"/>
      <c r="E25" s="49">
        <v>110</v>
      </c>
      <c r="F25" s="49" t="s">
        <v>15</v>
      </c>
      <c r="G25" s="3"/>
      <c r="H25" s="51">
        <f t="shared" si="0"/>
        <v>0</v>
      </c>
    </row>
    <row r="26" spans="1:8" ht="15" customHeight="1" x14ac:dyDescent="0.45">
      <c r="B26" s="58" t="s">
        <v>270</v>
      </c>
      <c r="C26" s="59" t="s">
        <v>273</v>
      </c>
      <c r="D26" s="60"/>
      <c r="E26" s="49">
        <v>22</v>
      </c>
      <c r="F26" s="49" t="s">
        <v>15</v>
      </c>
      <c r="G26" s="3"/>
      <c r="H26" s="51">
        <f t="shared" si="0"/>
        <v>0</v>
      </c>
    </row>
    <row r="27" spans="1:8" ht="15" customHeight="1" x14ac:dyDescent="0.45">
      <c r="B27" s="58"/>
      <c r="C27" s="59" t="s">
        <v>274</v>
      </c>
      <c r="D27" s="60"/>
      <c r="E27" s="49">
        <v>42</v>
      </c>
      <c r="F27" s="49" t="s">
        <v>15</v>
      </c>
      <c r="G27" s="3"/>
      <c r="H27" s="51">
        <f t="shared" si="0"/>
        <v>0</v>
      </c>
    </row>
    <row r="28" spans="1:8" ht="15" customHeight="1" x14ac:dyDescent="0.45">
      <c r="B28" s="107"/>
      <c r="C28" s="93"/>
      <c r="D28" s="91"/>
      <c r="E28" s="61"/>
      <c r="F28" s="61"/>
      <c r="G28" s="7"/>
      <c r="H28" s="51"/>
    </row>
    <row r="29" spans="1:8" x14ac:dyDescent="0.45">
      <c r="B29" s="58"/>
      <c r="C29" s="59"/>
      <c r="D29" s="59"/>
      <c r="E29" s="49"/>
      <c r="F29" s="49"/>
      <c r="G29" s="1"/>
      <c r="H29" s="51"/>
    </row>
    <row r="30" spans="1:8" x14ac:dyDescent="0.45">
      <c r="B30" s="62"/>
      <c r="C30" s="63" t="s">
        <v>275</v>
      </c>
      <c r="D30" s="63"/>
      <c r="E30" s="64"/>
      <c r="F30" s="65"/>
      <c r="G30" s="2"/>
      <c r="H30" s="67">
        <f>SUM(H7:H27)</f>
        <v>0</v>
      </c>
    </row>
    <row r="31" spans="1:8" x14ac:dyDescent="0.45">
      <c r="B31" s="58"/>
      <c r="C31" s="48"/>
      <c r="D31" s="48"/>
      <c r="E31" s="49"/>
      <c r="F31" s="49"/>
      <c r="G31" s="1"/>
      <c r="H31" s="51"/>
    </row>
    <row r="32" spans="1:8" s="57" customFormat="1" ht="21.6" customHeight="1" x14ac:dyDescent="0.5">
      <c r="A32" s="52"/>
      <c r="B32" s="53" t="s">
        <v>276</v>
      </c>
      <c r="C32" s="48" t="s">
        <v>277</v>
      </c>
      <c r="D32" s="48"/>
      <c r="E32" s="55"/>
      <c r="F32" s="49"/>
      <c r="G32" s="1"/>
      <c r="H32" s="51"/>
    </row>
    <row r="33" spans="1:8" s="57" customFormat="1" ht="15" customHeight="1" x14ac:dyDescent="0.45">
      <c r="A33" s="52"/>
      <c r="B33" s="58" t="s">
        <v>1472</v>
      </c>
      <c r="C33" s="59" t="s">
        <v>1475</v>
      </c>
      <c r="D33" s="60" t="s">
        <v>1481</v>
      </c>
      <c r="E33" s="55"/>
      <c r="F33" s="49"/>
      <c r="G33" s="1"/>
      <c r="H33" s="51"/>
    </row>
    <row r="34" spans="1:8" s="57" customFormat="1" ht="15" customHeight="1" x14ac:dyDescent="0.45">
      <c r="A34" s="52"/>
      <c r="B34" s="58" t="s">
        <v>1473</v>
      </c>
      <c r="C34" s="59" t="s">
        <v>1474</v>
      </c>
      <c r="D34" s="48"/>
      <c r="E34" s="55"/>
      <c r="F34" s="49"/>
      <c r="G34" s="1"/>
      <c r="H34" s="51"/>
    </row>
    <row r="35" spans="1:8" x14ac:dyDescent="0.45">
      <c r="B35" s="37"/>
      <c r="C35" s="59" t="s">
        <v>278</v>
      </c>
      <c r="D35" s="79"/>
      <c r="E35" s="49">
        <v>1152</v>
      </c>
      <c r="F35" s="49" t="s">
        <v>15</v>
      </c>
      <c r="G35" s="3"/>
      <c r="H35" s="51">
        <f>E35*G35</f>
        <v>0</v>
      </c>
    </row>
    <row r="36" spans="1:8" x14ac:dyDescent="0.45">
      <c r="B36" s="58"/>
      <c r="C36" s="59" t="s">
        <v>279</v>
      </c>
      <c r="D36" s="79"/>
      <c r="E36" s="49">
        <v>1029</v>
      </c>
      <c r="F36" s="49" t="s">
        <v>15</v>
      </c>
      <c r="G36" s="3"/>
      <c r="H36" s="51">
        <f t="shared" ref="H36:H57" si="1">E36*G36</f>
        <v>0</v>
      </c>
    </row>
    <row r="37" spans="1:8" x14ac:dyDescent="0.45">
      <c r="B37" s="58"/>
      <c r="C37" s="59" t="s">
        <v>280</v>
      </c>
      <c r="D37" s="79"/>
      <c r="E37" s="49">
        <v>103</v>
      </c>
      <c r="F37" s="49" t="s">
        <v>15</v>
      </c>
      <c r="G37" s="3"/>
      <c r="H37" s="51">
        <f t="shared" si="1"/>
        <v>0</v>
      </c>
    </row>
    <row r="38" spans="1:8" x14ac:dyDescent="0.45">
      <c r="B38" s="58"/>
      <c r="C38" s="59" t="s">
        <v>281</v>
      </c>
      <c r="D38" s="79"/>
      <c r="E38" s="49">
        <v>22</v>
      </c>
      <c r="F38" s="49" t="s">
        <v>15</v>
      </c>
      <c r="G38" s="3"/>
      <c r="H38" s="51">
        <f t="shared" si="1"/>
        <v>0</v>
      </c>
    </row>
    <row r="39" spans="1:8" x14ac:dyDescent="0.45">
      <c r="B39" s="58"/>
      <c r="C39" s="59" t="s">
        <v>282</v>
      </c>
      <c r="D39" s="59"/>
      <c r="E39" s="109">
        <f>1275+170</f>
        <v>1445</v>
      </c>
      <c r="F39" s="110" t="s">
        <v>15</v>
      </c>
      <c r="G39" s="9"/>
      <c r="H39" s="51">
        <f t="shared" si="1"/>
        <v>0</v>
      </c>
    </row>
    <row r="40" spans="1:8" x14ac:dyDescent="0.45">
      <c r="B40" s="58"/>
      <c r="C40" s="59" t="s">
        <v>283</v>
      </c>
      <c r="D40" s="59"/>
      <c r="E40" s="49">
        <v>1005</v>
      </c>
      <c r="F40" s="49" t="s">
        <v>15</v>
      </c>
      <c r="G40" s="3"/>
      <c r="H40" s="51">
        <f t="shared" si="1"/>
        <v>0</v>
      </c>
    </row>
    <row r="41" spans="1:8" x14ac:dyDescent="0.45">
      <c r="B41" s="58"/>
      <c r="C41" s="59" t="s">
        <v>284</v>
      </c>
      <c r="D41" s="59"/>
      <c r="E41" s="49">
        <v>1005</v>
      </c>
      <c r="F41" s="49" t="s">
        <v>15</v>
      </c>
      <c r="G41" s="3"/>
      <c r="H41" s="51">
        <f t="shared" si="1"/>
        <v>0</v>
      </c>
    </row>
    <row r="42" spans="1:8" x14ac:dyDescent="0.45">
      <c r="B42" s="58"/>
      <c r="C42" s="59" t="s">
        <v>285</v>
      </c>
      <c r="D42" s="111"/>
      <c r="E42" s="49">
        <v>954</v>
      </c>
      <c r="F42" s="49" t="s">
        <v>15</v>
      </c>
      <c r="G42" s="3"/>
      <c r="H42" s="51">
        <f t="shared" si="1"/>
        <v>0</v>
      </c>
    </row>
    <row r="43" spans="1:8" x14ac:dyDescent="0.45">
      <c r="B43" s="58"/>
      <c r="C43" s="59" t="s">
        <v>286</v>
      </c>
      <c r="D43" s="111"/>
      <c r="E43" s="49">
        <v>954</v>
      </c>
      <c r="F43" s="49" t="s">
        <v>15</v>
      </c>
      <c r="G43" s="3"/>
      <c r="H43" s="51">
        <f t="shared" si="1"/>
        <v>0</v>
      </c>
    </row>
    <row r="44" spans="1:8" x14ac:dyDescent="0.45">
      <c r="B44" s="58"/>
      <c r="C44" s="59" t="s">
        <v>287</v>
      </c>
      <c r="D44" s="111"/>
      <c r="E44" s="49">
        <v>51</v>
      </c>
      <c r="F44" s="49" t="s">
        <v>15</v>
      </c>
      <c r="G44" s="3"/>
      <c r="H44" s="51">
        <f t="shared" si="1"/>
        <v>0</v>
      </c>
    </row>
    <row r="45" spans="1:8" x14ac:dyDescent="0.45">
      <c r="B45" s="58"/>
      <c r="C45" s="59" t="s">
        <v>1480</v>
      </c>
      <c r="D45" s="59"/>
      <c r="E45" s="49">
        <v>77</v>
      </c>
      <c r="F45" s="49" t="s">
        <v>155</v>
      </c>
      <c r="G45" s="3"/>
      <c r="H45" s="51">
        <f t="shared" si="1"/>
        <v>0</v>
      </c>
    </row>
    <row r="46" spans="1:8" x14ac:dyDescent="0.45">
      <c r="B46" s="58" t="s">
        <v>290</v>
      </c>
      <c r="C46" s="93" t="s">
        <v>291</v>
      </c>
      <c r="D46" s="111"/>
      <c r="E46" s="49">
        <v>10</v>
      </c>
      <c r="F46" s="61" t="s">
        <v>292</v>
      </c>
      <c r="G46" s="3"/>
      <c r="H46" s="51">
        <f t="shared" si="1"/>
        <v>0</v>
      </c>
    </row>
    <row r="47" spans="1:8" x14ac:dyDescent="0.45">
      <c r="B47" s="58"/>
      <c r="C47" s="59" t="s">
        <v>293</v>
      </c>
      <c r="D47" s="59"/>
      <c r="E47" s="49">
        <v>277</v>
      </c>
      <c r="F47" s="49" t="s">
        <v>155</v>
      </c>
      <c r="G47" s="3"/>
      <c r="H47" s="51">
        <f t="shared" si="1"/>
        <v>0</v>
      </c>
    </row>
    <row r="48" spans="1:8" x14ac:dyDescent="0.45">
      <c r="B48" s="58" t="s">
        <v>294</v>
      </c>
      <c r="C48" s="223" t="s">
        <v>1476</v>
      </c>
      <c r="D48" s="223"/>
      <c r="E48" s="207"/>
      <c r="F48" s="207"/>
      <c r="G48" s="202"/>
      <c r="H48" s="51"/>
    </row>
    <row r="49" spans="1:8" x14ac:dyDescent="0.45">
      <c r="B49" s="58"/>
      <c r="C49" s="59" t="s">
        <v>295</v>
      </c>
      <c r="D49" s="59"/>
      <c r="E49" s="49">
        <v>91</v>
      </c>
      <c r="F49" s="49" t="s">
        <v>15</v>
      </c>
      <c r="G49" s="3"/>
      <c r="H49" s="51">
        <f t="shared" si="1"/>
        <v>0</v>
      </c>
    </row>
    <row r="50" spans="1:8" x14ac:dyDescent="0.45">
      <c r="B50" s="58"/>
      <c r="C50" s="59" t="s">
        <v>296</v>
      </c>
      <c r="D50" s="59"/>
      <c r="E50" s="49">
        <v>91</v>
      </c>
      <c r="F50" s="49" t="s">
        <v>15</v>
      </c>
      <c r="G50" s="3"/>
      <c r="H50" s="51">
        <f t="shared" si="1"/>
        <v>0</v>
      </c>
    </row>
    <row r="51" spans="1:8" ht="15" customHeight="1" x14ac:dyDescent="0.45">
      <c r="B51" s="58" t="s">
        <v>1471</v>
      </c>
      <c r="C51" s="93" t="s">
        <v>1477</v>
      </c>
      <c r="D51" s="60"/>
      <c r="E51" s="61">
        <v>28</v>
      </c>
      <c r="F51" s="49" t="s">
        <v>15</v>
      </c>
      <c r="G51" s="3"/>
      <c r="H51" s="51">
        <f t="shared" si="1"/>
        <v>0</v>
      </c>
    </row>
    <row r="52" spans="1:8" x14ac:dyDescent="0.45">
      <c r="B52" s="58" t="s">
        <v>1470</v>
      </c>
      <c r="C52" s="59" t="s">
        <v>269</v>
      </c>
      <c r="D52" s="94"/>
      <c r="E52" s="103">
        <v>19.600000000000001</v>
      </c>
      <c r="F52" s="49" t="s">
        <v>155</v>
      </c>
      <c r="G52" s="3"/>
      <c r="H52" s="51">
        <f t="shared" si="1"/>
        <v>0</v>
      </c>
    </row>
    <row r="53" spans="1:8" x14ac:dyDescent="0.45">
      <c r="B53" s="58" t="s">
        <v>297</v>
      </c>
      <c r="C53" s="59" t="s">
        <v>1479</v>
      </c>
      <c r="D53" s="106" t="s">
        <v>1481</v>
      </c>
      <c r="E53" s="103"/>
      <c r="F53" s="49"/>
      <c r="G53" s="3"/>
      <c r="H53" s="51">
        <f t="shared" si="1"/>
        <v>0</v>
      </c>
    </row>
    <row r="54" spans="1:8" x14ac:dyDescent="0.45">
      <c r="B54" s="58" t="s">
        <v>1478</v>
      </c>
      <c r="C54" s="59" t="s">
        <v>298</v>
      </c>
      <c r="D54" s="94"/>
      <c r="E54" s="49">
        <v>20</v>
      </c>
      <c r="F54" s="49" t="s">
        <v>116</v>
      </c>
      <c r="G54" s="3"/>
      <c r="H54" s="51">
        <f t="shared" si="1"/>
        <v>0</v>
      </c>
    </row>
    <row r="55" spans="1:8" x14ac:dyDescent="0.45">
      <c r="B55" s="58"/>
      <c r="C55" s="59" t="s">
        <v>299</v>
      </c>
      <c r="D55" s="94"/>
      <c r="E55" s="49">
        <v>93</v>
      </c>
      <c r="F55" s="49" t="s">
        <v>155</v>
      </c>
      <c r="G55" s="3"/>
      <c r="H55" s="51">
        <f t="shared" si="1"/>
        <v>0</v>
      </c>
    </row>
    <row r="56" spans="1:8" x14ac:dyDescent="0.45">
      <c r="B56" s="58"/>
      <c r="C56" s="59" t="s">
        <v>300</v>
      </c>
      <c r="D56" s="94"/>
      <c r="E56" s="61">
        <v>148</v>
      </c>
      <c r="F56" s="49" t="s">
        <v>155</v>
      </c>
      <c r="G56" s="3"/>
      <c r="H56" s="51">
        <f t="shared" si="1"/>
        <v>0</v>
      </c>
    </row>
    <row r="57" spans="1:8" x14ac:dyDescent="0.45">
      <c r="B57" s="58"/>
      <c r="C57" s="59" t="s">
        <v>301</v>
      </c>
      <c r="D57" s="94"/>
      <c r="E57" s="49">
        <v>7</v>
      </c>
      <c r="F57" s="49" t="s">
        <v>155</v>
      </c>
      <c r="G57" s="3"/>
      <c r="H57" s="51">
        <f t="shared" si="1"/>
        <v>0</v>
      </c>
    </row>
    <row r="58" spans="1:8" x14ac:dyDescent="0.45">
      <c r="B58" s="58"/>
      <c r="C58" s="59"/>
      <c r="D58" s="94"/>
      <c r="E58" s="49"/>
      <c r="F58" s="49"/>
      <c r="G58" s="7"/>
      <c r="H58" s="51"/>
    </row>
    <row r="59" spans="1:8" x14ac:dyDescent="0.45">
      <c r="B59" s="58"/>
      <c r="C59" s="59"/>
      <c r="D59" s="59"/>
      <c r="E59" s="49"/>
      <c r="F59" s="49"/>
      <c r="G59" s="1"/>
      <c r="H59" s="51"/>
    </row>
    <row r="60" spans="1:8" x14ac:dyDescent="0.45">
      <c r="B60" s="62"/>
      <c r="C60" s="63" t="s">
        <v>302</v>
      </c>
      <c r="D60" s="63"/>
      <c r="E60" s="64"/>
      <c r="F60" s="65"/>
      <c r="G60" s="2"/>
      <c r="H60" s="67">
        <f>SUM(H35:H57)</f>
        <v>0</v>
      </c>
    </row>
    <row r="61" spans="1:8" x14ac:dyDescent="0.45">
      <c r="B61" s="58"/>
      <c r="C61" s="48"/>
      <c r="D61" s="48"/>
      <c r="E61" s="49"/>
      <c r="F61" s="49"/>
      <c r="G61" s="1"/>
      <c r="H61" s="51"/>
    </row>
    <row r="62" spans="1:8" s="57" customFormat="1" ht="21.6" customHeight="1" x14ac:dyDescent="0.5">
      <c r="A62" s="52"/>
      <c r="B62" s="53" t="s">
        <v>303</v>
      </c>
      <c r="C62" s="54" t="s">
        <v>304</v>
      </c>
      <c r="D62" s="48"/>
      <c r="E62" s="55"/>
      <c r="F62" s="55"/>
      <c r="G62" s="6"/>
      <c r="H62" s="56"/>
    </row>
    <row r="63" spans="1:8" x14ac:dyDescent="0.45">
      <c r="B63" s="58"/>
      <c r="C63" s="59" t="s">
        <v>305</v>
      </c>
      <c r="D63" s="59"/>
      <c r="E63" s="49">
        <v>12</v>
      </c>
      <c r="F63" s="49" t="s">
        <v>116</v>
      </c>
      <c r="G63" s="3"/>
      <c r="H63" s="51">
        <f>E63*G63</f>
        <v>0</v>
      </c>
    </row>
    <row r="64" spans="1:8" x14ac:dyDescent="0.45">
      <c r="B64" s="58"/>
      <c r="C64" s="59" t="s">
        <v>306</v>
      </c>
      <c r="D64" s="59"/>
      <c r="E64" s="49">
        <v>17</v>
      </c>
      <c r="F64" s="49" t="s">
        <v>116</v>
      </c>
      <c r="G64" s="3"/>
      <c r="H64" s="51">
        <f t="shared" ref="H64:H94" si="2">E64*G64</f>
        <v>0</v>
      </c>
    </row>
    <row r="65" spans="2:8" x14ac:dyDescent="0.45">
      <c r="B65" s="58"/>
      <c r="C65" s="59" t="s">
        <v>307</v>
      </c>
      <c r="D65" s="60"/>
      <c r="E65" s="49">
        <v>7</v>
      </c>
      <c r="F65" s="49" t="s">
        <v>116</v>
      </c>
      <c r="G65" s="3"/>
      <c r="H65" s="51">
        <f t="shared" si="2"/>
        <v>0</v>
      </c>
    </row>
    <row r="66" spans="2:8" x14ac:dyDescent="0.45">
      <c r="B66" s="58"/>
      <c r="C66" s="59" t="s">
        <v>308</v>
      </c>
      <c r="D66" s="60"/>
      <c r="E66" s="49">
        <v>10</v>
      </c>
      <c r="F66" s="49" t="s">
        <v>116</v>
      </c>
      <c r="G66" s="3"/>
      <c r="H66" s="51">
        <f t="shared" si="2"/>
        <v>0</v>
      </c>
    </row>
    <row r="67" spans="2:8" x14ac:dyDescent="0.45">
      <c r="B67" s="58"/>
      <c r="C67" s="59" t="s">
        <v>309</v>
      </c>
      <c r="D67" s="60"/>
      <c r="E67" s="49">
        <v>9</v>
      </c>
      <c r="F67" s="49" t="s">
        <v>116</v>
      </c>
      <c r="G67" s="3"/>
      <c r="H67" s="51">
        <f t="shared" si="2"/>
        <v>0</v>
      </c>
    </row>
    <row r="68" spans="2:8" x14ac:dyDescent="0.45">
      <c r="B68" s="58"/>
      <c r="C68" s="59"/>
      <c r="D68" s="60"/>
      <c r="E68" s="49"/>
      <c r="F68" s="49"/>
      <c r="G68" s="7"/>
      <c r="H68" s="51"/>
    </row>
    <row r="69" spans="2:8" x14ac:dyDescent="0.45">
      <c r="B69" s="58"/>
      <c r="C69" s="59" t="s">
        <v>310</v>
      </c>
      <c r="D69" s="59"/>
      <c r="E69" s="49">
        <v>1</v>
      </c>
      <c r="F69" s="49" t="s">
        <v>116</v>
      </c>
      <c r="G69" s="3"/>
      <c r="H69" s="51">
        <f t="shared" si="2"/>
        <v>0</v>
      </c>
    </row>
    <row r="70" spans="2:8" x14ac:dyDescent="0.45">
      <c r="B70" s="58"/>
      <c r="C70" s="59" t="s">
        <v>311</v>
      </c>
      <c r="D70" s="59"/>
      <c r="E70" s="49">
        <v>1</v>
      </c>
      <c r="F70" s="49" t="s">
        <v>116</v>
      </c>
      <c r="G70" s="3"/>
      <c r="H70" s="51">
        <f t="shared" si="2"/>
        <v>0</v>
      </c>
    </row>
    <row r="71" spans="2:8" x14ac:dyDescent="0.45">
      <c r="B71" s="58"/>
      <c r="C71" s="59" t="s">
        <v>312</v>
      </c>
      <c r="D71" s="59"/>
      <c r="E71" s="49">
        <v>1</v>
      </c>
      <c r="F71" s="49" t="s">
        <v>116</v>
      </c>
      <c r="G71" s="3"/>
      <c r="H71" s="51">
        <f t="shared" si="2"/>
        <v>0</v>
      </c>
    </row>
    <row r="72" spans="2:8" x14ac:dyDescent="0.45">
      <c r="B72" s="58"/>
      <c r="C72" s="59" t="s">
        <v>313</v>
      </c>
      <c r="D72" s="59"/>
      <c r="E72" s="49">
        <v>2</v>
      </c>
      <c r="F72" s="49" t="s">
        <v>116</v>
      </c>
      <c r="G72" s="3"/>
      <c r="H72" s="51">
        <f t="shared" si="2"/>
        <v>0</v>
      </c>
    </row>
    <row r="73" spans="2:8" x14ac:dyDescent="0.45">
      <c r="B73" s="58"/>
      <c r="C73" s="59" t="s">
        <v>314</v>
      </c>
      <c r="D73" s="59"/>
      <c r="E73" s="49">
        <v>3</v>
      </c>
      <c r="F73" s="49" t="s">
        <v>116</v>
      </c>
      <c r="G73" s="3"/>
      <c r="H73" s="51">
        <f t="shared" si="2"/>
        <v>0</v>
      </c>
    </row>
    <row r="74" spans="2:8" x14ac:dyDescent="0.45">
      <c r="B74" s="58"/>
      <c r="C74" s="59" t="s">
        <v>315</v>
      </c>
      <c r="D74" s="60"/>
      <c r="E74" s="49">
        <v>1</v>
      </c>
      <c r="F74" s="49" t="s">
        <v>116</v>
      </c>
      <c r="G74" s="3"/>
      <c r="H74" s="51">
        <f t="shared" si="2"/>
        <v>0</v>
      </c>
    </row>
    <row r="75" spans="2:8" x14ac:dyDescent="0.45">
      <c r="B75" s="58"/>
      <c r="C75" s="59"/>
      <c r="D75" s="60"/>
      <c r="E75" s="49"/>
      <c r="F75" s="49"/>
      <c r="G75" s="7"/>
      <c r="H75" s="51"/>
    </row>
    <row r="76" spans="2:8" x14ac:dyDescent="0.45">
      <c r="B76" s="58"/>
      <c r="C76" s="59" t="s">
        <v>316</v>
      </c>
      <c r="D76" s="60"/>
      <c r="E76" s="49">
        <v>1</v>
      </c>
      <c r="F76" s="49" t="s">
        <v>116</v>
      </c>
      <c r="G76" s="3"/>
      <c r="H76" s="51">
        <f t="shared" si="2"/>
        <v>0</v>
      </c>
    </row>
    <row r="77" spans="2:8" x14ac:dyDescent="0.45">
      <c r="B77" s="58"/>
      <c r="C77" s="59" t="s">
        <v>317</v>
      </c>
      <c r="D77" s="60"/>
      <c r="E77" s="49">
        <v>2</v>
      </c>
      <c r="F77" s="49" t="s">
        <v>116</v>
      </c>
      <c r="G77" s="3"/>
      <c r="H77" s="51">
        <f t="shared" si="2"/>
        <v>0</v>
      </c>
    </row>
    <row r="78" spans="2:8" x14ac:dyDescent="0.45">
      <c r="B78" s="58"/>
      <c r="C78" s="59" t="s">
        <v>318</v>
      </c>
      <c r="D78" s="60"/>
      <c r="E78" s="49">
        <v>1</v>
      </c>
      <c r="F78" s="49" t="s">
        <v>116</v>
      </c>
      <c r="G78" s="3"/>
      <c r="H78" s="51">
        <f t="shared" si="2"/>
        <v>0</v>
      </c>
    </row>
    <row r="79" spans="2:8" x14ac:dyDescent="0.45">
      <c r="B79" s="58"/>
      <c r="C79" s="59" t="s">
        <v>319</v>
      </c>
      <c r="D79" s="60"/>
      <c r="E79" s="49">
        <v>1</v>
      </c>
      <c r="F79" s="49" t="s">
        <v>116</v>
      </c>
      <c r="G79" s="3"/>
      <c r="H79" s="51">
        <f t="shared" si="2"/>
        <v>0</v>
      </c>
    </row>
    <row r="80" spans="2:8" x14ac:dyDescent="0.45">
      <c r="C80" s="59"/>
      <c r="D80" s="60"/>
      <c r="E80" s="49"/>
      <c r="F80" s="49"/>
      <c r="G80" s="7"/>
      <c r="H80" s="51"/>
    </row>
    <row r="81" spans="2:8" x14ac:dyDescent="0.45">
      <c r="B81" s="58"/>
      <c r="C81" s="59" t="s">
        <v>320</v>
      </c>
      <c r="D81" s="60" t="s">
        <v>321</v>
      </c>
      <c r="E81" s="49">
        <v>1</v>
      </c>
      <c r="F81" s="49" t="s">
        <v>116</v>
      </c>
      <c r="G81" s="3"/>
      <c r="H81" s="51">
        <f t="shared" si="2"/>
        <v>0</v>
      </c>
    </row>
    <row r="82" spans="2:8" x14ac:dyDescent="0.45">
      <c r="B82" s="58"/>
      <c r="C82" s="59" t="s">
        <v>322</v>
      </c>
      <c r="D82" s="60" t="s">
        <v>323</v>
      </c>
      <c r="E82" s="49">
        <v>1</v>
      </c>
      <c r="F82" s="49" t="s">
        <v>116</v>
      </c>
      <c r="G82" s="3"/>
      <c r="H82" s="51">
        <f t="shared" si="2"/>
        <v>0</v>
      </c>
    </row>
    <row r="83" spans="2:8" x14ac:dyDescent="0.45">
      <c r="B83" s="58"/>
      <c r="C83" s="59" t="s">
        <v>324</v>
      </c>
      <c r="D83" s="60" t="s">
        <v>321</v>
      </c>
      <c r="E83" s="49">
        <v>1</v>
      </c>
      <c r="F83" s="49" t="s">
        <v>116</v>
      </c>
      <c r="G83" s="3"/>
      <c r="H83" s="51">
        <f t="shared" si="2"/>
        <v>0</v>
      </c>
    </row>
    <row r="84" spans="2:8" x14ac:dyDescent="0.45">
      <c r="B84" s="58"/>
      <c r="C84" s="59" t="s">
        <v>325</v>
      </c>
      <c r="D84" s="60" t="s">
        <v>323</v>
      </c>
      <c r="E84" s="49">
        <v>1</v>
      </c>
      <c r="F84" s="49" t="s">
        <v>116</v>
      </c>
      <c r="G84" s="3"/>
      <c r="H84" s="51">
        <f t="shared" si="2"/>
        <v>0</v>
      </c>
    </row>
    <row r="85" spans="2:8" x14ac:dyDescent="0.45">
      <c r="B85" s="58"/>
      <c r="C85" s="59" t="s">
        <v>326</v>
      </c>
      <c r="D85" s="60" t="s">
        <v>321</v>
      </c>
      <c r="E85" s="49">
        <v>1</v>
      </c>
      <c r="F85" s="49" t="s">
        <v>116</v>
      </c>
      <c r="G85" s="3"/>
      <c r="H85" s="51">
        <f t="shared" si="2"/>
        <v>0</v>
      </c>
    </row>
    <row r="86" spans="2:8" x14ac:dyDescent="0.45">
      <c r="B86" s="58"/>
      <c r="C86" s="59" t="s">
        <v>327</v>
      </c>
      <c r="D86" s="60" t="s">
        <v>323</v>
      </c>
      <c r="E86" s="49">
        <v>1</v>
      </c>
      <c r="F86" s="49" t="s">
        <v>116</v>
      </c>
      <c r="G86" s="3"/>
      <c r="H86" s="51">
        <f t="shared" si="2"/>
        <v>0</v>
      </c>
    </row>
    <row r="87" spans="2:8" x14ac:dyDescent="0.45">
      <c r="B87" s="58"/>
      <c r="C87" s="59" t="s">
        <v>328</v>
      </c>
      <c r="D87" s="60" t="s">
        <v>323</v>
      </c>
      <c r="E87" s="49">
        <v>1</v>
      </c>
      <c r="F87" s="49" t="s">
        <v>116</v>
      </c>
      <c r="G87" s="3"/>
      <c r="H87" s="51">
        <f t="shared" si="2"/>
        <v>0</v>
      </c>
    </row>
    <row r="88" spans="2:8" x14ac:dyDescent="0.45">
      <c r="B88" s="58"/>
      <c r="C88" s="59" t="s">
        <v>329</v>
      </c>
      <c r="D88" s="60" t="s">
        <v>321</v>
      </c>
      <c r="E88" s="49">
        <v>1</v>
      </c>
      <c r="F88" s="49" t="s">
        <v>116</v>
      </c>
      <c r="G88" s="3"/>
      <c r="H88" s="51">
        <f t="shared" si="2"/>
        <v>0</v>
      </c>
    </row>
    <row r="89" spans="2:8" x14ac:dyDescent="0.45">
      <c r="B89" s="58"/>
      <c r="C89" s="59"/>
      <c r="D89" s="60"/>
      <c r="E89" s="49"/>
      <c r="F89" s="49"/>
      <c r="G89" s="7"/>
      <c r="H89" s="51"/>
    </row>
    <row r="90" spans="2:8" x14ac:dyDescent="0.45">
      <c r="B90" s="58"/>
      <c r="C90" s="59" t="s">
        <v>330</v>
      </c>
      <c r="D90" s="60" t="s">
        <v>323</v>
      </c>
      <c r="E90" s="49">
        <v>1</v>
      </c>
      <c r="F90" s="49" t="s">
        <v>116</v>
      </c>
      <c r="G90" s="3"/>
      <c r="H90" s="51">
        <f t="shared" si="2"/>
        <v>0</v>
      </c>
    </row>
    <row r="91" spans="2:8" x14ac:dyDescent="0.45">
      <c r="B91" s="58"/>
      <c r="C91" s="59" t="s">
        <v>331</v>
      </c>
      <c r="D91" s="60" t="s">
        <v>321</v>
      </c>
      <c r="E91" s="49">
        <v>1</v>
      </c>
      <c r="F91" s="49" t="s">
        <v>116</v>
      </c>
      <c r="G91" s="3"/>
      <c r="H91" s="51">
        <f t="shared" si="2"/>
        <v>0</v>
      </c>
    </row>
    <row r="92" spans="2:8" x14ac:dyDescent="0.45">
      <c r="B92" s="58"/>
      <c r="C92" s="59" t="s">
        <v>332</v>
      </c>
      <c r="D92" s="60" t="s">
        <v>323</v>
      </c>
      <c r="E92" s="49">
        <v>1</v>
      </c>
      <c r="F92" s="49" t="s">
        <v>116</v>
      </c>
      <c r="G92" s="3"/>
      <c r="H92" s="51">
        <f t="shared" si="2"/>
        <v>0</v>
      </c>
    </row>
    <row r="93" spans="2:8" x14ac:dyDescent="0.45">
      <c r="C93" s="59"/>
      <c r="D93" s="60"/>
      <c r="E93" s="49"/>
      <c r="F93" s="49"/>
      <c r="G93" s="7"/>
      <c r="H93" s="51"/>
    </row>
    <row r="94" spans="2:8" x14ac:dyDescent="0.45">
      <c r="B94" s="58"/>
      <c r="C94" s="59" t="s">
        <v>333</v>
      </c>
      <c r="D94" s="60"/>
      <c r="E94" s="49">
        <v>7</v>
      </c>
      <c r="F94" s="49" t="s">
        <v>116</v>
      </c>
      <c r="G94" s="3"/>
      <c r="H94" s="51">
        <f t="shared" si="2"/>
        <v>0</v>
      </c>
    </row>
    <row r="95" spans="2:8" x14ac:dyDescent="0.45">
      <c r="B95" s="58"/>
      <c r="C95" s="59"/>
      <c r="D95" s="59"/>
      <c r="E95" s="49"/>
      <c r="F95" s="49"/>
      <c r="G95" s="49"/>
      <c r="H95" s="51"/>
    </row>
    <row r="96" spans="2:8" x14ac:dyDescent="0.45">
      <c r="B96" s="62"/>
      <c r="C96" s="63" t="s">
        <v>334</v>
      </c>
      <c r="D96" s="63"/>
      <c r="E96" s="64"/>
      <c r="F96" s="65"/>
      <c r="G96" s="66"/>
      <c r="H96" s="67">
        <f>SUM(H63:H94)</f>
        <v>0</v>
      </c>
    </row>
    <row r="97" spans="2:8" x14ac:dyDescent="0.45">
      <c r="B97" s="58"/>
      <c r="C97" s="48"/>
      <c r="D97" s="48"/>
      <c r="E97" s="49"/>
      <c r="F97" s="49"/>
      <c r="G97" s="49"/>
      <c r="H97" s="51"/>
    </row>
    <row r="98" spans="2:8" x14ac:dyDescent="0.45">
      <c r="B98" s="58"/>
      <c r="C98" s="48"/>
      <c r="D98" s="48"/>
      <c r="E98" s="49"/>
      <c r="F98" s="49"/>
      <c r="G98" s="49"/>
      <c r="H98" s="51"/>
    </row>
    <row r="99" spans="2:8" x14ac:dyDescent="0.45">
      <c r="B99" s="58"/>
      <c r="C99" s="59"/>
      <c r="D99" s="59"/>
      <c r="E99" s="49"/>
      <c r="F99" s="70"/>
      <c r="G99" s="49"/>
      <c r="H99" s="51"/>
    </row>
    <row r="100" spans="2:8" s="71" customFormat="1" ht="35.85" customHeight="1" thickBot="1" x14ac:dyDescent="0.5">
      <c r="B100" s="218" t="s">
        <v>335</v>
      </c>
      <c r="C100" s="219"/>
      <c r="D100" s="218"/>
      <c r="E100" s="220"/>
      <c r="F100" s="221"/>
      <c r="G100" s="220"/>
      <c r="H100" s="112">
        <f>H96+H60+H30</f>
        <v>0</v>
      </c>
    </row>
    <row r="101" spans="2:8" x14ac:dyDescent="0.45">
      <c r="B101" s="73"/>
      <c r="C101" s="74"/>
      <c r="D101" s="74"/>
      <c r="E101" s="49"/>
      <c r="F101" s="50"/>
      <c r="G101" s="49"/>
      <c r="H101" s="51"/>
    </row>
    <row r="102" spans="2:8" x14ac:dyDescent="0.45">
      <c r="B102" s="73"/>
      <c r="C102" s="74"/>
      <c r="D102" s="74"/>
      <c r="E102" s="49"/>
      <c r="F102" s="50"/>
      <c r="G102" s="49"/>
      <c r="H102" s="51"/>
    </row>
    <row r="103" spans="2:8" x14ac:dyDescent="0.45">
      <c r="B103" s="73"/>
      <c r="C103" s="74"/>
      <c r="D103" s="74"/>
      <c r="E103" s="49"/>
      <c r="F103" s="50"/>
      <c r="G103" s="49"/>
      <c r="H103" s="51"/>
    </row>
    <row r="104" spans="2:8" x14ac:dyDescent="0.45">
      <c r="B104" s="73"/>
      <c r="C104" s="74"/>
      <c r="D104" s="74"/>
      <c r="E104" s="49"/>
      <c r="F104" s="50"/>
      <c r="G104" s="49"/>
      <c r="H104" s="51"/>
    </row>
    <row r="105" spans="2:8" x14ac:dyDescent="0.45">
      <c r="B105" s="73"/>
      <c r="C105" s="74"/>
      <c r="D105" s="74"/>
      <c r="E105" s="49"/>
      <c r="F105" s="50"/>
      <c r="G105" s="49"/>
      <c r="H105" s="51"/>
    </row>
    <row r="106" spans="2:8" x14ac:dyDescent="0.45">
      <c r="B106" s="73"/>
      <c r="C106" s="74"/>
      <c r="D106" s="74"/>
      <c r="E106" s="49"/>
      <c r="F106" s="50"/>
      <c r="G106" s="49"/>
      <c r="H106" s="51"/>
    </row>
    <row r="107" spans="2:8" x14ac:dyDescent="0.45">
      <c r="B107" s="73"/>
      <c r="C107" s="74"/>
      <c r="D107" s="74"/>
      <c r="E107" s="49"/>
      <c r="F107" s="50"/>
      <c r="G107" s="49"/>
      <c r="H107" s="51"/>
    </row>
    <row r="108" spans="2:8" x14ac:dyDescent="0.45">
      <c r="B108" s="73"/>
      <c r="C108" s="74"/>
      <c r="D108" s="74"/>
      <c r="E108" s="49"/>
      <c r="F108" s="50"/>
      <c r="G108" s="49"/>
      <c r="H108" s="51"/>
    </row>
    <row r="109" spans="2:8" x14ac:dyDescent="0.45">
      <c r="B109" s="73"/>
      <c r="C109" s="74"/>
      <c r="D109" s="74"/>
      <c r="E109" s="49"/>
      <c r="F109" s="50"/>
      <c r="G109" s="49"/>
      <c r="H109" s="51"/>
    </row>
    <row r="110" spans="2:8" x14ac:dyDescent="0.45">
      <c r="B110" s="73"/>
      <c r="C110" s="74"/>
      <c r="D110" s="74"/>
      <c r="E110" s="49"/>
      <c r="F110" s="50"/>
      <c r="G110" s="49"/>
      <c r="H110" s="51"/>
    </row>
    <row r="111" spans="2:8" x14ac:dyDescent="0.45">
      <c r="B111" s="73"/>
      <c r="C111" s="74"/>
      <c r="D111" s="74"/>
      <c r="E111" s="49"/>
      <c r="F111" s="50"/>
      <c r="G111" s="49"/>
      <c r="H111" s="51"/>
    </row>
    <row r="112" spans="2:8" x14ac:dyDescent="0.45">
      <c r="B112" s="73"/>
      <c r="C112" s="74"/>
      <c r="D112" s="74"/>
      <c r="E112" s="49"/>
      <c r="F112" s="50"/>
      <c r="G112" s="49"/>
      <c r="H112" s="51"/>
    </row>
    <row r="113" spans="2:8" x14ac:dyDescent="0.45">
      <c r="B113" s="73"/>
      <c r="C113" s="74"/>
      <c r="D113" s="74"/>
      <c r="E113" s="49"/>
      <c r="F113" s="50"/>
      <c r="G113" s="49"/>
      <c r="H113" s="51"/>
    </row>
    <row r="114" spans="2:8" x14ac:dyDescent="0.45">
      <c r="B114" s="73"/>
      <c r="C114" s="74"/>
      <c r="D114" s="74"/>
      <c r="E114" s="49"/>
      <c r="F114" s="50"/>
      <c r="G114" s="49"/>
      <c r="H114" s="51"/>
    </row>
    <row r="115" spans="2:8" x14ac:dyDescent="0.45">
      <c r="B115" s="73"/>
      <c r="C115" s="74"/>
      <c r="D115" s="74"/>
      <c r="E115" s="49"/>
      <c r="F115" s="50"/>
      <c r="G115" s="49"/>
      <c r="H115" s="51"/>
    </row>
    <row r="116" spans="2:8" x14ac:dyDescent="0.45">
      <c r="B116" s="73"/>
      <c r="C116" s="74"/>
      <c r="D116" s="74"/>
      <c r="E116" s="49"/>
      <c r="F116" s="50"/>
      <c r="G116" s="49"/>
      <c r="H116" s="51"/>
    </row>
    <row r="117" spans="2:8" x14ac:dyDescent="0.45">
      <c r="B117" s="73"/>
      <c r="C117" s="74"/>
      <c r="D117" s="74"/>
      <c r="E117" s="49"/>
      <c r="F117" s="50"/>
      <c r="G117" s="49"/>
      <c r="H117" s="51"/>
    </row>
    <row r="118" spans="2:8" x14ac:dyDescent="0.45">
      <c r="B118" s="73"/>
      <c r="C118" s="74"/>
      <c r="D118" s="74"/>
      <c r="E118" s="49"/>
      <c r="F118" s="50"/>
      <c r="G118" s="49"/>
      <c r="H118" s="51"/>
    </row>
    <row r="119" spans="2:8" x14ac:dyDescent="0.45">
      <c r="B119" s="73"/>
      <c r="C119" s="74"/>
      <c r="D119" s="74"/>
      <c r="E119" s="49"/>
      <c r="F119" s="50"/>
      <c r="G119" s="49"/>
      <c r="H119" s="51"/>
    </row>
    <row r="120" spans="2:8" x14ac:dyDescent="0.45">
      <c r="B120" s="73"/>
      <c r="C120" s="74"/>
      <c r="D120" s="74"/>
      <c r="E120" s="49"/>
      <c r="F120" s="50"/>
      <c r="G120" s="49"/>
      <c r="H120" s="51"/>
    </row>
    <row r="121" spans="2:8" x14ac:dyDescent="0.45">
      <c r="B121" s="73"/>
      <c r="C121" s="74"/>
      <c r="D121" s="74"/>
      <c r="E121" s="49"/>
      <c r="F121" s="50"/>
      <c r="G121" s="49"/>
      <c r="H121" s="51"/>
    </row>
    <row r="122" spans="2:8" x14ac:dyDescent="0.45">
      <c r="B122" s="73"/>
      <c r="C122" s="74"/>
      <c r="D122" s="74"/>
      <c r="E122" s="49"/>
      <c r="F122" s="50"/>
      <c r="G122" s="49"/>
      <c r="H122" s="51"/>
    </row>
    <row r="123" spans="2:8" x14ac:dyDescent="0.45">
      <c r="B123" s="73"/>
      <c r="C123" s="74"/>
      <c r="D123" s="74"/>
      <c r="E123" s="49"/>
      <c r="F123" s="50"/>
      <c r="G123" s="49"/>
      <c r="H123" s="51"/>
    </row>
    <row r="124" spans="2:8" x14ac:dyDescent="0.45">
      <c r="B124" s="73"/>
      <c r="C124" s="74"/>
      <c r="D124" s="74"/>
      <c r="E124" s="49"/>
      <c r="F124" s="50"/>
      <c r="G124" s="49"/>
      <c r="H124" s="51"/>
    </row>
    <row r="125" spans="2:8" x14ac:dyDescent="0.45">
      <c r="B125" s="73"/>
      <c r="C125" s="74"/>
      <c r="D125" s="74"/>
      <c r="E125" s="49"/>
      <c r="F125" s="50"/>
      <c r="G125" s="49"/>
      <c r="H125" s="51"/>
    </row>
    <row r="126" spans="2:8" x14ac:dyDescent="0.45">
      <c r="B126" s="73"/>
      <c r="C126" s="74"/>
      <c r="D126" s="74"/>
      <c r="E126" s="49"/>
      <c r="F126" s="50"/>
      <c r="G126" s="49"/>
      <c r="H126" s="51"/>
    </row>
    <row r="127" spans="2:8" x14ac:dyDescent="0.45">
      <c r="B127" s="73"/>
      <c r="C127" s="74"/>
      <c r="D127" s="74"/>
      <c r="E127" s="49"/>
      <c r="F127" s="50"/>
      <c r="G127" s="49"/>
      <c r="H127" s="51"/>
    </row>
    <row r="128" spans="2:8" x14ac:dyDescent="0.45">
      <c r="B128" s="73"/>
      <c r="C128" s="74"/>
      <c r="D128" s="74"/>
      <c r="E128" s="49"/>
      <c r="F128" s="50"/>
      <c r="G128" s="49"/>
      <c r="H128" s="51"/>
    </row>
    <row r="129" spans="2:8" x14ac:dyDescent="0.45">
      <c r="B129" s="73"/>
      <c r="C129" s="74"/>
      <c r="D129" s="74"/>
      <c r="E129" s="49"/>
      <c r="F129" s="50"/>
      <c r="G129" s="49"/>
      <c r="H129" s="51"/>
    </row>
    <row r="130" spans="2:8" x14ac:dyDescent="0.45">
      <c r="B130" s="73"/>
      <c r="C130" s="74"/>
      <c r="D130" s="74"/>
      <c r="E130" s="49"/>
      <c r="F130" s="50"/>
      <c r="G130" s="49"/>
      <c r="H130" s="51"/>
    </row>
    <row r="131" spans="2:8" x14ac:dyDescent="0.45">
      <c r="B131" s="73"/>
      <c r="C131" s="74"/>
      <c r="D131" s="74"/>
      <c r="E131" s="49"/>
      <c r="F131" s="50"/>
      <c r="G131" s="49"/>
      <c r="H131" s="51"/>
    </row>
    <row r="132" spans="2:8" x14ac:dyDescent="0.45">
      <c r="B132" s="73"/>
      <c r="C132" s="74"/>
      <c r="D132" s="74"/>
      <c r="E132" s="49"/>
      <c r="F132" s="50"/>
      <c r="G132" s="49"/>
      <c r="H132" s="51"/>
    </row>
    <row r="133" spans="2:8" x14ac:dyDescent="0.45">
      <c r="B133" s="73"/>
      <c r="C133" s="74"/>
      <c r="D133" s="74"/>
      <c r="E133" s="49"/>
      <c r="F133" s="50"/>
      <c r="G133" s="49"/>
      <c r="H133" s="51"/>
    </row>
    <row r="134" spans="2:8" x14ac:dyDescent="0.45">
      <c r="B134" s="73"/>
      <c r="C134" s="74"/>
      <c r="D134" s="74"/>
      <c r="E134" s="49"/>
      <c r="F134" s="50"/>
      <c r="G134" s="49"/>
      <c r="H134" s="51"/>
    </row>
    <row r="135" spans="2:8" x14ac:dyDescent="0.45">
      <c r="B135" s="73"/>
      <c r="C135" s="74"/>
      <c r="D135" s="74"/>
      <c r="E135" s="49"/>
      <c r="F135" s="50"/>
      <c r="G135" s="49"/>
      <c r="H135" s="51"/>
    </row>
    <row r="136" spans="2:8" x14ac:dyDescent="0.45">
      <c r="B136" s="73"/>
      <c r="C136" s="74"/>
      <c r="D136" s="74"/>
      <c r="E136" s="49"/>
      <c r="F136" s="50"/>
      <c r="G136" s="49"/>
      <c r="H136" s="51"/>
    </row>
    <row r="137" spans="2:8" x14ac:dyDescent="0.45">
      <c r="B137" s="73"/>
      <c r="C137" s="74"/>
      <c r="D137" s="74"/>
      <c r="E137" s="49"/>
      <c r="F137" s="50"/>
      <c r="G137" s="49"/>
      <c r="H137" s="51"/>
    </row>
    <row r="138" spans="2:8" x14ac:dyDescent="0.45">
      <c r="B138" s="73"/>
      <c r="C138" s="74"/>
      <c r="D138" s="74"/>
      <c r="E138" s="49"/>
      <c r="F138" s="50"/>
      <c r="G138" s="49"/>
      <c r="H138" s="51"/>
    </row>
    <row r="139" spans="2:8" x14ac:dyDescent="0.45">
      <c r="B139" s="73"/>
      <c r="C139" s="74"/>
      <c r="D139" s="74"/>
      <c r="E139" s="49"/>
      <c r="F139" s="50"/>
      <c r="G139" s="49"/>
      <c r="H139" s="51"/>
    </row>
    <row r="140" spans="2:8" x14ac:dyDescent="0.45">
      <c r="B140" s="73"/>
      <c r="C140" s="74"/>
      <c r="D140" s="74"/>
      <c r="E140" s="49"/>
      <c r="F140" s="50"/>
      <c r="G140" s="49"/>
      <c r="H140" s="51"/>
    </row>
    <row r="141" spans="2:8" x14ac:dyDescent="0.45">
      <c r="B141" s="73"/>
      <c r="C141" s="74"/>
      <c r="D141" s="74"/>
      <c r="E141" s="49"/>
      <c r="F141" s="50"/>
      <c r="G141" s="49"/>
      <c r="H141" s="51"/>
    </row>
    <row r="142" spans="2:8" x14ac:dyDescent="0.45">
      <c r="B142" s="73"/>
      <c r="C142" s="74"/>
      <c r="D142" s="74"/>
      <c r="E142" s="49"/>
      <c r="F142" s="50"/>
      <c r="G142" s="49"/>
      <c r="H142" s="51"/>
    </row>
    <row r="143" spans="2:8" x14ac:dyDescent="0.45">
      <c r="B143" s="73"/>
      <c r="C143" s="74"/>
      <c r="D143" s="74"/>
      <c r="E143" s="49"/>
      <c r="F143" s="50"/>
      <c r="G143" s="49"/>
      <c r="H143" s="51"/>
    </row>
    <row r="144" spans="2:8" x14ac:dyDescent="0.45">
      <c r="B144" s="73"/>
      <c r="C144" s="74"/>
      <c r="D144" s="74"/>
      <c r="E144" s="49"/>
      <c r="F144" s="50"/>
      <c r="G144" s="49"/>
      <c r="H144" s="51"/>
    </row>
    <row r="145" spans="2:8" x14ac:dyDescent="0.45">
      <c r="B145" s="73"/>
      <c r="C145" s="74"/>
      <c r="D145" s="74"/>
      <c r="E145" s="49"/>
      <c r="F145" s="50"/>
      <c r="G145" s="49"/>
      <c r="H145" s="51"/>
    </row>
    <row r="146" spans="2:8" x14ac:dyDescent="0.45">
      <c r="B146" s="73"/>
      <c r="C146" s="74"/>
      <c r="D146" s="74"/>
      <c r="E146" s="49"/>
      <c r="F146" s="50"/>
      <c r="G146" s="49"/>
      <c r="H146" s="51"/>
    </row>
    <row r="147" spans="2:8" x14ac:dyDescent="0.45">
      <c r="B147" s="73"/>
      <c r="C147" s="74"/>
      <c r="D147" s="74"/>
      <c r="E147" s="49"/>
      <c r="F147" s="50"/>
      <c r="G147" s="49"/>
      <c r="H147" s="51"/>
    </row>
    <row r="148" spans="2:8" x14ac:dyDescent="0.45">
      <c r="B148" s="73"/>
      <c r="C148" s="74"/>
      <c r="D148" s="74"/>
      <c r="E148" s="49"/>
      <c r="F148" s="50"/>
      <c r="G148" s="49"/>
      <c r="H148" s="51"/>
    </row>
    <row r="149" spans="2:8" x14ac:dyDescent="0.45">
      <c r="B149" s="73"/>
      <c r="C149" s="74"/>
      <c r="D149" s="74"/>
      <c r="E149" s="49"/>
      <c r="F149" s="50"/>
      <c r="G149" s="49"/>
      <c r="H149" s="51"/>
    </row>
    <row r="150" spans="2:8" x14ac:dyDescent="0.45">
      <c r="B150" s="73"/>
      <c r="C150" s="74"/>
      <c r="D150" s="74"/>
      <c r="E150" s="49"/>
      <c r="F150" s="50"/>
      <c r="G150" s="49"/>
      <c r="H150" s="51"/>
    </row>
    <row r="151" spans="2:8" x14ac:dyDescent="0.45">
      <c r="B151" s="73"/>
      <c r="C151" s="74"/>
      <c r="D151" s="74"/>
      <c r="E151" s="49"/>
      <c r="F151" s="50"/>
      <c r="G151" s="49"/>
      <c r="H151" s="51"/>
    </row>
    <row r="152" spans="2:8" x14ac:dyDescent="0.45">
      <c r="B152" s="73"/>
      <c r="C152" s="74"/>
      <c r="D152" s="74"/>
      <c r="E152" s="49"/>
      <c r="F152" s="50"/>
      <c r="G152" s="49"/>
      <c r="H152" s="51"/>
    </row>
    <row r="153" spans="2:8" x14ac:dyDescent="0.45">
      <c r="B153" s="73"/>
      <c r="C153" s="74"/>
      <c r="D153" s="74"/>
      <c r="E153" s="49"/>
      <c r="F153" s="50"/>
      <c r="G153" s="49"/>
      <c r="H153" s="51"/>
    </row>
    <row r="154" spans="2:8" x14ac:dyDescent="0.45">
      <c r="B154" s="73"/>
      <c r="C154" s="74"/>
      <c r="D154" s="74"/>
      <c r="E154" s="49"/>
      <c r="F154" s="50"/>
      <c r="G154" s="49"/>
      <c r="H154" s="51"/>
    </row>
    <row r="155" spans="2:8" x14ac:dyDescent="0.45">
      <c r="B155" s="73"/>
      <c r="C155" s="74"/>
      <c r="D155" s="74"/>
      <c r="E155" s="49"/>
      <c r="F155" s="50"/>
      <c r="G155" s="49"/>
      <c r="H155" s="51"/>
    </row>
    <row r="156" spans="2:8" x14ac:dyDescent="0.45">
      <c r="B156" s="73"/>
      <c r="C156" s="74"/>
      <c r="D156" s="74"/>
      <c r="E156" s="49"/>
      <c r="F156" s="50"/>
      <c r="G156" s="49"/>
      <c r="H156" s="51"/>
    </row>
    <row r="157" spans="2:8" x14ac:dyDescent="0.45">
      <c r="B157" s="73"/>
      <c r="C157" s="74"/>
      <c r="D157" s="74"/>
      <c r="E157" s="49"/>
      <c r="F157" s="50"/>
      <c r="G157" s="49"/>
      <c r="H157" s="51"/>
    </row>
    <row r="158" spans="2:8" x14ac:dyDescent="0.45">
      <c r="B158" s="73"/>
      <c r="C158" s="74"/>
      <c r="D158" s="74"/>
      <c r="E158" s="49"/>
      <c r="F158" s="50"/>
      <c r="G158" s="49"/>
      <c r="H158" s="51"/>
    </row>
    <row r="159" spans="2:8" x14ac:dyDescent="0.45">
      <c r="B159" s="73"/>
      <c r="C159" s="74"/>
      <c r="D159" s="74"/>
      <c r="E159" s="49"/>
      <c r="F159" s="50"/>
      <c r="G159" s="49"/>
      <c r="H159" s="51"/>
    </row>
    <row r="160" spans="2:8" x14ac:dyDescent="0.45">
      <c r="B160" s="73"/>
      <c r="C160" s="74"/>
      <c r="D160" s="74"/>
      <c r="E160" s="49"/>
      <c r="F160" s="50"/>
      <c r="G160" s="49"/>
      <c r="H160" s="51"/>
    </row>
    <row r="161" spans="2:8" x14ac:dyDescent="0.45">
      <c r="B161" s="73"/>
      <c r="C161" s="74"/>
      <c r="D161" s="74"/>
      <c r="E161" s="49"/>
      <c r="F161" s="50"/>
      <c r="G161" s="49"/>
      <c r="H161" s="51"/>
    </row>
    <row r="162" spans="2:8" x14ac:dyDescent="0.45">
      <c r="B162" s="73"/>
      <c r="C162" s="74"/>
      <c r="D162" s="74"/>
      <c r="E162" s="49"/>
      <c r="F162" s="50"/>
      <c r="G162" s="49"/>
      <c r="H162" s="51"/>
    </row>
    <row r="163" spans="2:8" x14ac:dyDescent="0.45">
      <c r="B163" s="73"/>
      <c r="C163" s="74"/>
      <c r="D163" s="74"/>
      <c r="E163" s="49"/>
      <c r="F163" s="50"/>
      <c r="G163" s="49"/>
      <c r="H163" s="51"/>
    </row>
    <row r="164" spans="2:8" x14ac:dyDescent="0.45">
      <c r="B164" s="73"/>
      <c r="C164" s="74"/>
      <c r="D164" s="74"/>
      <c r="E164" s="49"/>
      <c r="F164" s="50"/>
      <c r="G164" s="49"/>
      <c r="H164" s="51"/>
    </row>
    <row r="165" spans="2:8" x14ac:dyDescent="0.45">
      <c r="B165" s="73"/>
      <c r="C165" s="74"/>
      <c r="D165" s="74"/>
      <c r="E165" s="49"/>
      <c r="F165" s="50"/>
      <c r="G165" s="49"/>
      <c r="H165" s="51"/>
    </row>
    <row r="166" spans="2:8" x14ac:dyDescent="0.45">
      <c r="B166" s="73"/>
      <c r="C166" s="74"/>
      <c r="D166" s="74"/>
      <c r="E166" s="49"/>
      <c r="F166" s="50"/>
      <c r="G166" s="49"/>
      <c r="H166" s="51"/>
    </row>
    <row r="167" spans="2:8" x14ac:dyDescent="0.45">
      <c r="B167" s="73"/>
      <c r="C167" s="74"/>
      <c r="D167" s="74"/>
      <c r="E167" s="49"/>
      <c r="F167" s="50"/>
      <c r="G167" s="49"/>
      <c r="H167" s="51"/>
    </row>
    <row r="168" spans="2:8" x14ac:dyDescent="0.45">
      <c r="B168" s="73"/>
      <c r="C168" s="74"/>
      <c r="D168" s="74"/>
      <c r="E168" s="49"/>
      <c r="F168" s="50"/>
      <c r="G168" s="49"/>
      <c r="H168" s="51"/>
    </row>
    <row r="169" spans="2:8" x14ac:dyDescent="0.45">
      <c r="B169" s="73"/>
      <c r="C169" s="74"/>
      <c r="D169" s="74"/>
      <c r="E169" s="49"/>
      <c r="F169" s="50"/>
      <c r="G169" s="49"/>
      <c r="H169" s="51"/>
    </row>
    <row r="170" spans="2:8" x14ac:dyDescent="0.45">
      <c r="B170" s="73"/>
      <c r="C170" s="74"/>
      <c r="D170" s="74"/>
      <c r="E170" s="49"/>
      <c r="F170" s="50"/>
      <c r="G170" s="49"/>
      <c r="H170" s="51"/>
    </row>
    <row r="171" spans="2:8" x14ac:dyDescent="0.45">
      <c r="B171" s="73"/>
      <c r="C171" s="74"/>
      <c r="D171" s="74"/>
      <c r="E171" s="49"/>
      <c r="F171" s="50"/>
      <c r="G171" s="49"/>
      <c r="H171" s="51"/>
    </row>
    <row r="172" spans="2:8" x14ac:dyDescent="0.45">
      <c r="B172" s="73"/>
      <c r="C172" s="74"/>
      <c r="D172" s="74"/>
      <c r="E172" s="49"/>
      <c r="F172" s="50"/>
      <c r="G172" s="49"/>
      <c r="H172" s="51"/>
    </row>
    <row r="173" spans="2:8" x14ac:dyDescent="0.45">
      <c r="B173" s="73"/>
      <c r="C173" s="74"/>
      <c r="D173" s="74"/>
      <c r="E173" s="49"/>
      <c r="F173" s="50"/>
      <c r="G173" s="49"/>
      <c r="H173" s="51"/>
    </row>
    <row r="174" spans="2:8" x14ac:dyDescent="0.45">
      <c r="B174" s="73"/>
      <c r="C174" s="74"/>
      <c r="D174" s="74"/>
      <c r="E174" s="49"/>
      <c r="F174" s="50"/>
      <c r="G174" s="49"/>
      <c r="H174" s="51"/>
    </row>
    <row r="175" spans="2:8" x14ac:dyDescent="0.45">
      <c r="B175" s="73"/>
      <c r="C175" s="74"/>
      <c r="D175" s="74"/>
      <c r="E175" s="49"/>
      <c r="F175" s="50"/>
      <c r="G175" s="49"/>
      <c r="H175" s="51"/>
    </row>
    <row r="176" spans="2:8" x14ac:dyDescent="0.45">
      <c r="B176" s="73"/>
      <c r="C176" s="74"/>
      <c r="D176" s="74"/>
      <c r="E176" s="49"/>
      <c r="F176" s="50"/>
      <c r="G176" s="49"/>
      <c r="H176" s="51"/>
    </row>
    <row r="177" spans="2:8" x14ac:dyDescent="0.45">
      <c r="B177" s="73"/>
      <c r="C177" s="74"/>
      <c r="D177" s="74"/>
      <c r="E177" s="49"/>
      <c r="F177" s="50"/>
      <c r="G177" s="49"/>
      <c r="H177" s="51"/>
    </row>
    <row r="178" spans="2:8" x14ac:dyDescent="0.45">
      <c r="B178" s="73"/>
      <c r="C178" s="74"/>
      <c r="D178" s="74"/>
      <c r="E178" s="49"/>
      <c r="F178" s="50"/>
      <c r="G178" s="49"/>
      <c r="H178" s="51"/>
    </row>
    <row r="179" spans="2:8" x14ac:dyDescent="0.45">
      <c r="B179" s="73"/>
      <c r="C179" s="74"/>
      <c r="D179" s="74"/>
      <c r="E179" s="49"/>
      <c r="F179" s="50"/>
      <c r="G179" s="49"/>
      <c r="H179" s="51"/>
    </row>
    <row r="180" spans="2:8" x14ac:dyDescent="0.45">
      <c r="B180" s="73"/>
      <c r="C180" s="74"/>
      <c r="D180" s="74"/>
      <c r="E180" s="49"/>
      <c r="F180" s="50"/>
      <c r="G180" s="49"/>
      <c r="H180" s="51"/>
    </row>
    <row r="181" spans="2:8" x14ac:dyDescent="0.45">
      <c r="B181" s="73"/>
      <c r="C181" s="74"/>
      <c r="D181" s="74"/>
      <c r="E181" s="49"/>
      <c r="F181" s="50"/>
      <c r="G181" s="49"/>
      <c r="H181" s="51"/>
    </row>
    <row r="182" spans="2:8" x14ac:dyDescent="0.45">
      <c r="B182" s="73"/>
      <c r="C182" s="74"/>
      <c r="D182" s="74"/>
      <c r="E182" s="49"/>
      <c r="F182" s="50"/>
      <c r="G182" s="49"/>
      <c r="H182" s="51"/>
    </row>
    <row r="183" spans="2:8" x14ac:dyDescent="0.45">
      <c r="B183" s="73"/>
      <c r="C183" s="74"/>
      <c r="D183" s="74"/>
      <c r="E183" s="49"/>
      <c r="F183" s="50"/>
      <c r="G183" s="49"/>
      <c r="H183" s="51"/>
    </row>
    <row r="184" spans="2:8" x14ac:dyDescent="0.45">
      <c r="B184" s="73"/>
      <c r="C184" s="74"/>
      <c r="D184" s="74"/>
      <c r="E184" s="49"/>
      <c r="F184" s="50"/>
      <c r="G184" s="49"/>
      <c r="H184" s="51"/>
    </row>
    <row r="185" spans="2:8" x14ac:dyDescent="0.45">
      <c r="B185" s="73"/>
      <c r="C185" s="74"/>
      <c r="D185" s="74"/>
      <c r="E185" s="49"/>
      <c r="F185" s="50"/>
      <c r="G185" s="49"/>
      <c r="H185" s="51"/>
    </row>
    <row r="186" spans="2:8" x14ac:dyDescent="0.45">
      <c r="B186" s="73"/>
      <c r="C186" s="74"/>
      <c r="D186" s="74"/>
      <c r="E186" s="49"/>
      <c r="F186" s="50"/>
      <c r="G186" s="49"/>
      <c r="H186" s="51"/>
    </row>
    <row r="187" spans="2:8" x14ac:dyDescent="0.45">
      <c r="B187" s="73"/>
      <c r="C187" s="74"/>
      <c r="D187" s="74"/>
      <c r="E187" s="49"/>
      <c r="F187" s="50"/>
      <c r="G187" s="49"/>
      <c r="H187" s="51"/>
    </row>
    <row r="188" spans="2:8" x14ac:dyDescent="0.45">
      <c r="B188" s="73"/>
      <c r="C188" s="74"/>
      <c r="D188" s="74"/>
      <c r="E188" s="49"/>
      <c r="F188" s="50"/>
      <c r="G188" s="49"/>
      <c r="H188" s="51"/>
    </row>
    <row r="189" spans="2:8" x14ac:dyDescent="0.45">
      <c r="B189" s="73"/>
      <c r="C189" s="74"/>
      <c r="D189" s="74"/>
      <c r="E189" s="49"/>
      <c r="F189" s="50"/>
      <c r="G189" s="49"/>
      <c r="H189" s="51"/>
    </row>
    <row r="190" spans="2:8" x14ac:dyDescent="0.45">
      <c r="B190" s="73"/>
      <c r="C190" s="74"/>
      <c r="D190" s="74"/>
      <c r="E190" s="49"/>
      <c r="F190" s="50"/>
      <c r="G190" s="49"/>
      <c r="H190" s="51"/>
    </row>
  </sheetData>
  <mergeCells count="3">
    <mergeCell ref="B2:H2"/>
    <mergeCell ref="B3:H3"/>
    <mergeCell ref="G1:H1"/>
  </mergeCells>
  <phoneticPr fontId="15" type="noConversion"/>
  <pageMargins left="0.78740157480314965" right="0.59055118110236227" top="0.98425196850393704" bottom="0.98425196850393704" header="0.51181102362204722" footer="0.51181102362204722"/>
  <pageSetup paperSize="9" scale="39" orientation="portrait" r:id="rId1"/>
  <headerFooter alignWithMargins="0"/>
  <rowBreaks count="1" manualBreakCount="1">
    <brk id="101" max="8" man="1"/>
  </rowBreaks>
  <ignoredErrors>
    <ignoredError sqref="E39"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FA144-37DF-4522-AD86-62CCD5A84541}">
  <sheetPr>
    <tabColor rgb="FFFF0000"/>
  </sheetPr>
  <dimension ref="A1:H227"/>
  <sheetViews>
    <sheetView zoomScaleNormal="100" workbookViewId="0">
      <pane ySplit="4" topLeftCell="A5" activePane="bottomLeft" state="frozen"/>
      <selection pane="bottomLeft" activeCell="G15" sqref="G15"/>
    </sheetView>
  </sheetViews>
  <sheetFormatPr defaultColWidth="9.1328125" defaultRowHeight="14.25" x14ac:dyDescent="0.45"/>
  <cols>
    <col min="1" max="1" width="9.1328125" style="114"/>
    <col min="2" max="2" width="9.265625" style="122" customWidth="1"/>
    <col min="3" max="3" width="56.265625" style="153" customWidth="1"/>
    <col min="4" max="4" width="66.3984375" style="200" customWidth="1"/>
    <col min="5" max="5" width="9.265625" style="119" customWidth="1"/>
    <col min="6" max="6" width="8.86328125" style="118" customWidth="1"/>
    <col min="7" max="7" width="15" style="119" customWidth="1"/>
    <col min="8" max="8" width="19.59765625" style="120" customWidth="1"/>
    <col min="9" max="16384" width="9.1328125" style="121"/>
  </cols>
  <sheetData>
    <row r="1" spans="1:8" ht="43.15" customHeight="1" x14ac:dyDescent="0.7">
      <c r="B1" s="115"/>
      <c r="C1" s="116"/>
      <c r="D1" s="183"/>
      <c r="E1" s="117"/>
      <c r="G1" s="277" t="s">
        <v>1520</v>
      </c>
      <c r="H1" s="277"/>
    </row>
    <row r="2" spans="1:8" ht="40.9" customHeight="1" x14ac:dyDescent="0.45">
      <c r="C2" s="238"/>
      <c r="D2" s="240" t="s">
        <v>0</v>
      </c>
      <c r="E2" s="238"/>
      <c r="F2" s="238"/>
      <c r="G2" s="238"/>
      <c r="H2" s="241"/>
    </row>
    <row r="3" spans="1:8" ht="52.9" customHeight="1" thickBot="1" x14ac:dyDescent="0.5">
      <c r="C3" s="236"/>
      <c r="D3" s="236" t="s">
        <v>734</v>
      </c>
      <c r="E3" s="236"/>
      <c r="F3" s="236"/>
      <c r="G3" s="236"/>
      <c r="H3" s="236"/>
    </row>
    <row r="4" spans="1:8" s="130" customFormat="1" ht="26.65" customHeight="1" thickBot="1" x14ac:dyDescent="0.5">
      <c r="A4" s="123"/>
      <c r="B4" s="124" t="s">
        <v>2</v>
      </c>
      <c r="C4" s="230" t="s">
        <v>3</v>
      </c>
      <c r="D4" s="126" t="s">
        <v>4</v>
      </c>
      <c r="E4" s="127" t="s">
        <v>5</v>
      </c>
      <c r="F4" s="128" t="s">
        <v>6</v>
      </c>
      <c r="G4" s="127" t="s">
        <v>7</v>
      </c>
      <c r="H4" s="129" t="s">
        <v>8</v>
      </c>
    </row>
    <row r="5" spans="1:8" ht="43.5" customHeight="1" x14ac:dyDescent="0.45">
      <c r="B5" s="131" t="s">
        <v>735</v>
      </c>
      <c r="C5" s="132" t="s">
        <v>352</v>
      </c>
      <c r="D5" s="184"/>
      <c r="E5" s="134"/>
      <c r="F5" s="135"/>
      <c r="G5" s="134"/>
      <c r="H5" s="136"/>
    </row>
    <row r="6" spans="1:8" s="142" customFormat="1" ht="21.4" customHeight="1" x14ac:dyDescent="0.5">
      <c r="A6" s="137"/>
      <c r="B6" s="138" t="s">
        <v>736</v>
      </c>
      <c r="C6" s="139" t="s">
        <v>737</v>
      </c>
      <c r="D6" s="184"/>
      <c r="E6" s="140"/>
      <c r="F6" s="140"/>
      <c r="G6" s="28"/>
      <c r="H6" s="141"/>
    </row>
    <row r="7" spans="1:8" x14ac:dyDescent="0.45">
      <c r="B7" s="143" t="s">
        <v>738</v>
      </c>
      <c r="C7" s="144" t="s">
        <v>739</v>
      </c>
      <c r="D7" s="146"/>
      <c r="E7" s="1"/>
      <c r="F7" s="1" t="s">
        <v>740</v>
      </c>
      <c r="G7" s="3"/>
      <c r="H7" s="145">
        <f t="shared" ref="H7:H8" si="0">E7*G7</f>
        <v>0</v>
      </c>
    </row>
    <row r="8" spans="1:8" x14ac:dyDescent="0.45">
      <c r="B8" s="143" t="s">
        <v>741</v>
      </c>
      <c r="C8" s="144" t="s">
        <v>742</v>
      </c>
      <c r="D8" s="146"/>
      <c r="E8" s="1"/>
      <c r="F8" s="1" t="s">
        <v>740</v>
      </c>
      <c r="G8" s="3"/>
      <c r="H8" s="145">
        <f t="shared" si="0"/>
        <v>0</v>
      </c>
    </row>
    <row r="9" spans="1:8" x14ac:dyDescent="0.45">
      <c r="B9" s="143"/>
      <c r="C9" s="144"/>
      <c r="D9" s="146"/>
      <c r="E9" s="1"/>
      <c r="F9" s="1"/>
      <c r="G9" s="1"/>
      <c r="H9" s="145"/>
    </row>
    <row r="10" spans="1:8" x14ac:dyDescent="0.45">
      <c r="B10" s="147"/>
      <c r="C10" s="148" t="s">
        <v>743</v>
      </c>
      <c r="D10" s="185"/>
      <c r="E10" s="149"/>
      <c r="F10" s="150"/>
      <c r="G10" s="2"/>
      <c r="H10" s="151">
        <f>SUM(H6:H9)</f>
        <v>0</v>
      </c>
    </row>
    <row r="11" spans="1:8" x14ac:dyDescent="0.45">
      <c r="B11" s="143"/>
      <c r="C11" s="133"/>
      <c r="D11" s="184"/>
      <c r="E11" s="1"/>
      <c r="F11" s="1"/>
      <c r="G11" s="1"/>
      <c r="H11" s="145"/>
    </row>
    <row r="12" spans="1:8" s="142" customFormat="1" ht="21.4" customHeight="1" x14ac:dyDescent="0.5">
      <c r="A12" s="137"/>
      <c r="B12" s="138" t="s">
        <v>744</v>
      </c>
      <c r="C12" s="139" t="s">
        <v>745</v>
      </c>
      <c r="D12" s="184"/>
      <c r="E12" s="140"/>
      <c r="F12" s="140"/>
      <c r="G12" s="28"/>
      <c r="H12" s="141"/>
    </row>
    <row r="13" spans="1:8" x14ac:dyDescent="0.45">
      <c r="B13" s="143" t="s">
        <v>746</v>
      </c>
      <c r="C13" s="144" t="s">
        <v>747</v>
      </c>
      <c r="D13" s="146"/>
      <c r="E13" s="1"/>
      <c r="F13" s="1" t="s">
        <v>740</v>
      </c>
      <c r="G13" s="3"/>
      <c r="H13" s="145"/>
    </row>
    <row r="14" spans="1:8" x14ac:dyDescent="0.45">
      <c r="B14" s="143" t="s">
        <v>748</v>
      </c>
      <c r="C14" s="144" t="s">
        <v>749</v>
      </c>
      <c r="D14" s="146"/>
      <c r="E14" s="1">
        <v>40</v>
      </c>
      <c r="F14" s="1" t="s">
        <v>292</v>
      </c>
      <c r="G14" s="3"/>
      <c r="H14" s="145">
        <f t="shared" ref="H14:H18" si="1">E14*G14</f>
        <v>0</v>
      </c>
    </row>
    <row r="15" spans="1:8" x14ac:dyDescent="0.45">
      <c r="B15" s="143" t="s">
        <v>750</v>
      </c>
      <c r="C15" s="144" t="s">
        <v>751</v>
      </c>
      <c r="D15" s="146"/>
      <c r="E15" s="1">
        <v>20</v>
      </c>
      <c r="F15" s="1" t="s">
        <v>292</v>
      </c>
      <c r="G15" s="3"/>
      <c r="H15" s="145">
        <f t="shared" si="1"/>
        <v>0</v>
      </c>
    </row>
    <row r="16" spans="1:8" x14ac:dyDescent="0.45">
      <c r="B16" s="143" t="s">
        <v>752</v>
      </c>
      <c r="C16" s="144" t="s">
        <v>753</v>
      </c>
      <c r="D16" s="146"/>
      <c r="E16" s="1">
        <v>1</v>
      </c>
      <c r="F16" s="1" t="s">
        <v>393</v>
      </c>
      <c r="G16" s="3"/>
      <c r="H16" s="145">
        <f t="shared" si="1"/>
        <v>0</v>
      </c>
    </row>
    <row r="17" spans="1:8" x14ac:dyDescent="0.45">
      <c r="B17" s="143" t="s">
        <v>754</v>
      </c>
      <c r="C17" s="144" t="s">
        <v>755</v>
      </c>
      <c r="D17" s="146"/>
      <c r="E17" s="1">
        <v>109</v>
      </c>
      <c r="F17" s="1" t="s">
        <v>292</v>
      </c>
      <c r="G17" s="3"/>
      <c r="H17" s="145">
        <f t="shared" si="1"/>
        <v>0</v>
      </c>
    </row>
    <row r="18" spans="1:8" x14ac:dyDescent="0.45">
      <c r="B18" s="143" t="s">
        <v>756</v>
      </c>
      <c r="C18" s="144" t="s">
        <v>757</v>
      </c>
      <c r="D18" s="146" t="s">
        <v>758</v>
      </c>
      <c r="E18" s="1">
        <v>332</v>
      </c>
      <c r="F18" s="1" t="s">
        <v>292</v>
      </c>
      <c r="G18" s="3"/>
      <c r="H18" s="145">
        <f t="shared" si="1"/>
        <v>0</v>
      </c>
    </row>
    <row r="19" spans="1:8" x14ac:dyDescent="0.45">
      <c r="B19" s="143"/>
      <c r="C19" s="144"/>
      <c r="D19" s="146"/>
      <c r="E19" s="1"/>
      <c r="F19" s="1"/>
      <c r="G19" s="1"/>
      <c r="H19" s="145"/>
    </row>
    <row r="20" spans="1:8" x14ac:dyDescent="0.45">
      <c r="B20" s="147"/>
      <c r="C20" s="148" t="s">
        <v>759</v>
      </c>
      <c r="D20" s="185"/>
      <c r="E20" s="185"/>
      <c r="F20" s="150"/>
      <c r="G20" s="2"/>
      <c r="H20" s="151">
        <f>SUM(H12:H19)</f>
        <v>0</v>
      </c>
    </row>
    <row r="21" spans="1:8" x14ac:dyDescent="0.45">
      <c r="B21" s="143"/>
      <c r="C21" s="133"/>
      <c r="D21" s="184"/>
      <c r="E21" s="1"/>
      <c r="F21" s="1"/>
      <c r="G21" s="1"/>
      <c r="H21" s="145"/>
    </row>
    <row r="22" spans="1:8" s="142" customFormat="1" ht="21.4" customHeight="1" x14ac:dyDescent="0.5">
      <c r="A22" s="137"/>
      <c r="B22" s="138" t="s">
        <v>760</v>
      </c>
      <c r="C22" s="139" t="s">
        <v>761</v>
      </c>
      <c r="D22" s="184"/>
      <c r="E22" s="140"/>
      <c r="F22" s="140"/>
      <c r="G22" s="28"/>
      <c r="H22" s="141"/>
    </row>
    <row r="23" spans="1:8" x14ac:dyDescent="0.45">
      <c r="B23" s="143" t="s">
        <v>762</v>
      </c>
      <c r="C23" s="144" t="s">
        <v>747</v>
      </c>
      <c r="D23" s="146"/>
      <c r="E23" s="1"/>
      <c r="F23" s="1" t="s">
        <v>740</v>
      </c>
      <c r="G23" s="3"/>
      <c r="H23" s="145"/>
    </row>
    <row r="24" spans="1:8" x14ac:dyDescent="0.45">
      <c r="B24" s="143" t="s">
        <v>763</v>
      </c>
      <c r="C24" s="144" t="s">
        <v>764</v>
      </c>
      <c r="D24" s="146" t="s">
        <v>765</v>
      </c>
      <c r="E24" s="1">
        <v>32</v>
      </c>
      <c r="F24" s="1" t="s">
        <v>155</v>
      </c>
      <c r="G24" s="3"/>
      <c r="H24" s="145">
        <f t="shared" ref="H24:H43" si="2">E24*G24</f>
        <v>0</v>
      </c>
    </row>
    <row r="25" spans="1:8" x14ac:dyDescent="0.45">
      <c r="B25" s="143" t="s">
        <v>766</v>
      </c>
      <c r="C25" s="144" t="s">
        <v>767</v>
      </c>
      <c r="D25" s="146" t="s">
        <v>768</v>
      </c>
      <c r="E25" s="1">
        <v>54</v>
      </c>
      <c r="F25" s="1" t="s">
        <v>116</v>
      </c>
      <c r="G25" s="3"/>
      <c r="H25" s="145">
        <f t="shared" si="2"/>
        <v>0</v>
      </c>
    </row>
    <row r="26" spans="1:8" x14ac:dyDescent="0.45">
      <c r="B26" s="143" t="s">
        <v>769</v>
      </c>
      <c r="C26" s="144" t="s">
        <v>770</v>
      </c>
      <c r="D26" s="146" t="s">
        <v>771</v>
      </c>
      <c r="E26" s="1">
        <v>27</v>
      </c>
      <c r="F26" s="1" t="s">
        <v>292</v>
      </c>
      <c r="G26" s="3"/>
      <c r="H26" s="145">
        <f t="shared" si="2"/>
        <v>0</v>
      </c>
    </row>
    <row r="27" spans="1:8" x14ac:dyDescent="0.45">
      <c r="B27" s="143" t="s">
        <v>772</v>
      </c>
      <c r="C27" s="144" t="s">
        <v>773</v>
      </c>
      <c r="D27" s="146"/>
      <c r="E27" s="1">
        <v>4</v>
      </c>
      <c r="F27" s="1" t="s">
        <v>292</v>
      </c>
      <c r="G27" s="3"/>
      <c r="H27" s="145">
        <f t="shared" si="2"/>
        <v>0</v>
      </c>
    </row>
    <row r="28" spans="1:8" x14ac:dyDescent="0.45">
      <c r="B28" s="143" t="s">
        <v>774</v>
      </c>
      <c r="C28" s="144" t="s">
        <v>775</v>
      </c>
      <c r="D28" s="146" t="s">
        <v>776</v>
      </c>
      <c r="E28" s="7">
        <v>463</v>
      </c>
      <c r="F28" s="1" t="s">
        <v>454</v>
      </c>
      <c r="G28" s="3"/>
      <c r="H28" s="145">
        <f t="shared" si="2"/>
        <v>0</v>
      </c>
    </row>
    <row r="29" spans="1:8" x14ac:dyDescent="0.45">
      <c r="B29" s="143" t="s">
        <v>777</v>
      </c>
      <c r="C29" s="144" t="s">
        <v>778</v>
      </c>
      <c r="D29" s="146" t="s">
        <v>779</v>
      </c>
      <c r="E29" s="1">
        <v>245</v>
      </c>
      <c r="F29" s="1" t="s">
        <v>454</v>
      </c>
      <c r="G29" s="3"/>
      <c r="H29" s="145">
        <f t="shared" si="2"/>
        <v>0</v>
      </c>
    </row>
    <row r="30" spans="1:8" x14ac:dyDescent="0.45">
      <c r="B30" s="143" t="s">
        <v>780</v>
      </c>
      <c r="C30" s="144" t="s">
        <v>781</v>
      </c>
      <c r="D30" s="146" t="s">
        <v>782</v>
      </c>
      <c r="E30" s="1">
        <v>503</v>
      </c>
      <c r="F30" s="1" t="s">
        <v>454</v>
      </c>
      <c r="G30" s="3"/>
      <c r="H30" s="145">
        <f t="shared" si="2"/>
        <v>0</v>
      </c>
    </row>
    <row r="31" spans="1:8" x14ac:dyDescent="0.45">
      <c r="B31" s="143" t="s">
        <v>783</v>
      </c>
      <c r="C31" s="144" t="s">
        <v>784</v>
      </c>
      <c r="D31" s="146"/>
      <c r="E31" s="1">
        <v>284</v>
      </c>
      <c r="F31" s="1" t="s">
        <v>155</v>
      </c>
      <c r="G31" s="3"/>
      <c r="H31" s="145">
        <f t="shared" si="2"/>
        <v>0</v>
      </c>
    </row>
    <row r="32" spans="1:8" x14ac:dyDescent="0.45">
      <c r="B32" s="143" t="s">
        <v>785</v>
      </c>
      <c r="C32" s="144" t="s">
        <v>786</v>
      </c>
      <c r="D32" s="146" t="s">
        <v>787</v>
      </c>
      <c r="E32" s="1">
        <v>414</v>
      </c>
      <c r="F32" s="1" t="s">
        <v>155</v>
      </c>
      <c r="G32" s="3"/>
      <c r="H32" s="145">
        <f t="shared" si="2"/>
        <v>0</v>
      </c>
    </row>
    <row r="33" spans="1:8" x14ac:dyDescent="0.45">
      <c r="B33" s="143" t="s">
        <v>788</v>
      </c>
      <c r="C33" s="144" t="s">
        <v>789</v>
      </c>
      <c r="D33" s="146"/>
      <c r="E33" s="1">
        <v>55</v>
      </c>
      <c r="F33" s="1" t="s">
        <v>155</v>
      </c>
      <c r="G33" s="3"/>
      <c r="H33" s="145">
        <f t="shared" si="2"/>
        <v>0</v>
      </c>
    </row>
    <row r="34" spans="1:8" x14ac:dyDescent="0.45">
      <c r="B34" s="143" t="s">
        <v>790</v>
      </c>
      <c r="C34" s="144" t="s">
        <v>791</v>
      </c>
      <c r="D34" s="146"/>
      <c r="E34" s="1">
        <v>181</v>
      </c>
      <c r="F34" s="1" t="s">
        <v>155</v>
      </c>
      <c r="G34" s="3"/>
      <c r="H34" s="145">
        <f t="shared" si="2"/>
        <v>0</v>
      </c>
    </row>
    <row r="35" spans="1:8" x14ac:dyDescent="0.45">
      <c r="B35" s="143" t="s">
        <v>792</v>
      </c>
      <c r="C35" s="186" t="s">
        <v>793</v>
      </c>
      <c r="D35" s="146"/>
      <c r="E35" s="1"/>
      <c r="F35" s="1"/>
      <c r="G35" s="3"/>
      <c r="H35" s="145">
        <f t="shared" si="2"/>
        <v>0</v>
      </c>
    </row>
    <row r="36" spans="1:8" x14ac:dyDescent="0.45">
      <c r="B36" s="143"/>
      <c r="C36" s="144" t="s">
        <v>794</v>
      </c>
      <c r="D36" s="146" t="s">
        <v>795</v>
      </c>
      <c r="E36" s="1">
        <v>588.5</v>
      </c>
      <c r="F36" s="1" t="s">
        <v>454</v>
      </c>
      <c r="G36" s="3"/>
      <c r="H36" s="145">
        <f t="shared" si="2"/>
        <v>0</v>
      </c>
    </row>
    <row r="37" spans="1:8" x14ac:dyDescent="0.45">
      <c r="B37" s="143"/>
      <c r="C37" s="144" t="s">
        <v>796</v>
      </c>
      <c r="D37" s="146" t="s">
        <v>797</v>
      </c>
      <c r="E37" s="1">
        <v>85.8</v>
      </c>
      <c r="F37" s="1" t="s">
        <v>454</v>
      </c>
      <c r="G37" s="3"/>
      <c r="H37" s="145">
        <f t="shared" si="2"/>
        <v>0</v>
      </c>
    </row>
    <row r="38" spans="1:8" x14ac:dyDescent="0.45">
      <c r="B38" s="143"/>
      <c r="C38" s="144" t="s">
        <v>798</v>
      </c>
      <c r="D38" s="146" t="s">
        <v>799</v>
      </c>
      <c r="E38" s="1">
        <v>60.7</v>
      </c>
      <c r="F38" s="1" t="s">
        <v>454</v>
      </c>
      <c r="G38" s="3"/>
      <c r="H38" s="145">
        <f t="shared" si="2"/>
        <v>0</v>
      </c>
    </row>
    <row r="39" spans="1:8" x14ac:dyDescent="0.45">
      <c r="B39" s="143" t="s">
        <v>800</v>
      </c>
      <c r="C39" s="144" t="s">
        <v>801</v>
      </c>
      <c r="D39" s="146"/>
      <c r="E39" s="1">
        <v>70</v>
      </c>
      <c r="F39" s="1" t="s">
        <v>155</v>
      </c>
      <c r="G39" s="3"/>
      <c r="H39" s="145">
        <f t="shared" si="2"/>
        <v>0</v>
      </c>
    </row>
    <row r="40" spans="1:8" x14ac:dyDescent="0.45">
      <c r="B40" s="143" t="s">
        <v>802</v>
      </c>
      <c r="C40" s="144" t="s">
        <v>803</v>
      </c>
      <c r="D40" s="144" t="s">
        <v>804</v>
      </c>
      <c r="E40" s="1">
        <v>763</v>
      </c>
      <c r="F40" s="1" t="s">
        <v>454</v>
      </c>
      <c r="G40" s="3"/>
      <c r="H40" s="145">
        <f t="shared" si="2"/>
        <v>0</v>
      </c>
    </row>
    <row r="41" spans="1:8" x14ac:dyDescent="0.45">
      <c r="B41" s="143" t="s">
        <v>805</v>
      </c>
      <c r="C41" s="144" t="s">
        <v>806</v>
      </c>
      <c r="D41" s="146"/>
      <c r="E41" s="1">
        <v>111</v>
      </c>
      <c r="F41" s="1" t="s">
        <v>454</v>
      </c>
      <c r="G41" s="3"/>
      <c r="H41" s="145">
        <f t="shared" si="2"/>
        <v>0</v>
      </c>
    </row>
    <row r="42" spans="1:8" x14ac:dyDescent="0.45">
      <c r="B42" s="143" t="s">
        <v>807</v>
      </c>
      <c r="C42" s="144" t="s">
        <v>808</v>
      </c>
      <c r="D42" s="146"/>
      <c r="E42" s="1">
        <v>9</v>
      </c>
      <c r="F42" s="1" t="s">
        <v>116</v>
      </c>
      <c r="G42" s="3"/>
      <c r="H42" s="145">
        <f t="shared" si="2"/>
        <v>0</v>
      </c>
    </row>
    <row r="43" spans="1:8" x14ac:dyDescent="0.45">
      <c r="B43" s="143" t="s">
        <v>809</v>
      </c>
      <c r="C43" s="144" t="s">
        <v>810</v>
      </c>
      <c r="D43" s="146"/>
      <c r="E43" s="1">
        <v>1</v>
      </c>
      <c r="F43" s="1" t="s">
        <v>393</v>
      </c>
      <c r="G43" s="3"/>
      <c r="H43" s="145">
        <f t="shared" si="2"/>
        <v>0</v>
      </c>
    </row>
    <row r="44" spans="1:8" x14ac:dyDescent="0.45">
      <c r="B44" s="143"/>
      <c r="C44" s="144"/>
      <c r="D44" s="146"/>
      <c r="E44" s="1"/>
      <c r="F44" s="1"/>
      <c r="G44" s="1"/>
      <c r="H44" s="145"/>
    </row>
    <row r="45" spans="1:8" x14ac:dyDescent="0.45">
      <c r="B45" s="147"/>
      <c r="C45" s="148" t="s">
        <v>811</v>
      </c>
      <c r="D45" s="185"/>
      <c r="E45" s="185"/>
      <c r="F45" s="150"/>
      <c r="G45" s="2"/>
      <c r="H45" s="151">
        <f>SUM(H22:H44)</f>
        <v>0</v>
      </c>
    </row>
    <row r="46" spans="1:8" x14ac:dyDescent="0.45">
      <c r="B46" s="143"/>
      <c r="C46" s="133"/>
      <c r="D46" s="184"/>
      <c r="E46" s="184"/>
      <c r="F46" s="1"/>
      <c r="G46" s="1"/>
      <c r="H46" s="145"/>
    </row>
    <row r="47" spans="1:8" s="142" customFormat="1" ht="21.4" customHeight="1" x14ac:dyDescent="0.5">
      <c r="A47" s="137"/>
      <c r="B47" s="138" t="s">
        <v>812</v>
      </c>
      <c r="C47" s="139" t="s">
        <v>813</v>
      </c>
      <c r="D47" s="184"/>
      <c r="E47" s="184"/>
      <c r="F47" s="140"/>
      <c r="G47" s="28"/>
      <c r="H47" s="141"/>
    </row>
    <row r="48" spans="1:8" x14ac:dyDescent="0.45">
      <c r="B48" s="143" t="s">
        <v>814</v>
      </c>
      <c r="C48" s="144" t="s">
        <v>747</v>
      </c>
      <c r="D48" s="146"/>
      <c r="E48" s="184"/>
      <c r="F48" s="1" t="s">
        <v>740</v>
      </c>
      <c r="G48" s="3"/>
      <c r="H48" s="145"/>
    </row>
    <row r="49" spans="1:8" x14ac:dyDescent="0.45">
      <c r="B49" s="143" t="s">
        <v>815</v>
      </c>
      <c r="C49" s="144" t="s">
        <v>816</v>
      </c>
      <c r="D49" s="146"/>
      <c r="E49" s="1">
        <v>47</v>
      </c>
      <c r="F49" s="1" t="s">
        <v>454</v>
      </c>
      <c r="G49" s="3"/>
      <c r="H49" s="145">
        <f t="shared" ref="H49:H117" si="3">E49*G49</f>
        <v>0</v>
      </c>
    </row>
    <row r="50" spans="1:8" x14ac:dyDescent="0.45">
      <c r="B50" s="143" t="s">
        <v>817</v>
      </c>
      <c r="C50" s="144" t="s">
        <v>818</v>
      </c>
      <c r="D50" s="146"/>
      <c r="E50" s="1">
        <v>25</v>
      </c>
      <c r="F50" s="1" t="s">
        <v>155</v>
      </c>
      <c r="G50" s="3"/>
      <c r="H50" s="145">
        <f t="shared" si="3"/>
        <v>0</v>
      </c>
    </row>
    <row r="51" spans="1:8" x14ac:dyDescent="0.45">
      <c r="B51" s="143" t="s">
        <v>819</v>
      </c>
      <c r="C51" s="144" t="s">
        <v>820</v>
      </c>
      <c r="D51" s="146"/>
      <c r="E51" s="1">
        <v>24</v>
      </c>
      <c r="F51" s="1" t="s">
        <v>155</v>
      </c>
      <c r="G51" s="3"/>
      <c r="H51" s="145">
        <f t="shared" si="3"/>
        <v>0</v>
      </c>
    </row>
    <row r="52" spans="1:8" x14ac:dyDescent="0.45">
      <c r="B52" s="143" t="s">
        <v>821</v>
      </c>
      <c r="C52" s="144" t="s">
        <v>822</v>
      </c>
      <c r="D52" s="146"/>
      <c r="E52" s="1">
        <v>2</v>
      </c>
      <c r="F52" s="1" t="s">
        <v>116</v>
      </c>
      <c r="G52" s="3"/>
      <c r="H52" s="145">
        <f t="shared" si="3"/>
        <v>0</v>
      </c>
    </row>
    <row r="53" spans="1:8" x14ac:dyDescent="0.45">
      <c r="B53" s="143" t="s">
        <v>823</v>
      </c>
      <c r="C53" s="144" t="s">
        <v>824</v>
      </c>
      <c r="D53" s="146"/>
      <c r="E53" s="1">
        <v>276.5</v>
      </c>
      <c r="F53" s="1" t="s">
        <v>155</v>
      </c>
      <c r="G53" s="3"/>
      <c r="H53" s="145">
        <f t="shared" si="3"/>
        <v>0</v>
      </c>
    </row>
    <row r="54" spans="1:8" x14ac:dyDescent="0.45">
      <c r="B54" s="143" t="s">
        <v>825</v>
      </c>
      <c r="C54" s="144" t="s">
        <v>826</v>
      </c>
      <c r="D54" s="146"/>
      <c r="E54" s="1">
        <v>5</v>
      </c>
      <c r="F54" s="1" t="s">
        <v>116</v>
      </c>
      <c r="G54" s="3"/>
      <c r="H54" s="145">
        <f t="shared" si="3"/>
        <v>0</v>
      </c>
    </row>
    <row r="55" spans="1:8" x14ac:dyDescent="0.45">
      <c r="B55" s="143" t="s">
        <v>827</v>
      </c>
      <c r="C55" s="144" t="s">
        <v>828</v>
      </c>
      <c r="D55" s="146"/>
      <c r="E55" s="1">
        <v>7</v>
      </c>
      <c r="F55" s="1" t="s">
        <v>116</v>
      </c>
      <c r="G55" s="3"/>
      <c r="H55" s="145">
        <f t="shared" si="3"/>
        <v>0</v>
      </c>
    </row>
    <row r="56" spans="1:8" s="259" customFormat="1" x14ac:dyDescent="0.45">
      <c r="A56" s="252"/>
      <c r="B56" s="253" t="s">
        <v>829</v>
      </c>
      <c r="C56" s="254" t="s">
        <v>830</v>
      </c>
      <c r="D56" s="255"/>
      <c r="E56" s="256">
        <v>10</v>
      </c>
      <c r="F56" s="256" t="s">
        <v>116</v>
      </c>
      <c r="G56" s="257"/>
      <c r="H56" s="258">
        <f t="shared" si="3"/>
        <v>0</v>
      </c>
    </row>
    <row r="57" spans="1:8" x14ac:dyDescent="0.45">
      <c r="B57" s="143" t="s">
        <v>831</v>
      </c>
      <c r="C57" s="144" t="s">
        <v>832</v>
      </c>
      <c r="D57" s="146"/>
      <c r="E57" s="1">
        <v>1</v>
      </c>
      <c r="F57" s="1" t="s">
        <v>393</v>
      </c>
      <c r="G57" s="3"/>
      <c r="H57" s="145">
        <f t="shared" si="3"/>
        <v>0</v>
      </c>
    </row>
    <row r="58" spans="1:8" x14ac:dyDescent="0.45">
      <c r="B58" s="143" t="s">
        <v>833</v>
      </c>
      <c r="C58" s="186" t="s">
        <v>834</v>
      </c>
      <c r="D58" s="146"/>
      <c r="E58" s="1"/>
      <c r="F58" s="1"/>
      <c r="G58" s="3"/>
      <c r="H58" s="145"/>
    </row>
    <row r="59" spans="1:8" x14ac:dyDescent="0.45">
      <c r="B59" s="143"/>
      <c r="C59" s="144" t="s">
        <v>835</v>
      </c>
      <c r="D59" s="146" t="s">
        <v>836</v>
      </c>
      <c r="E59" s="1">
        <v>4</v>
      </c>
      <c r="F59" s="1" t="s">
        <v>116</v>
      </c>
      <c r="G59" s="3"/>
      <c r="H59" s="145">
        <f t="shared" si="3"/>
        <v>0</v>
      </c>
    </row>
    <row r="60" spans="1:8" x14ac:dyDescent="0.45">
      <c r="B60" s="143"/>
      <c r="C60" s="144" t="s">
        <v>835</v>
      </c>
      <c r="D60" s="146" t="s">
        <v>837</v>
      </c>
      <c r="E60" s="1">
        <v>9</v>
      </c>
      <c r="F60" s="1" t="s">
        <v>116</v>
      </c>
      <c r="G60" s="3"/>
      <c r="H60" s="145">
        <f t="shared" si="3"/>
        <v>0</v>
      </c>
    </row>
    <row r="61" spans="1:8" x14ac:dyDescent="0.45">
      <c r="B61" s="143"/>
      <c r="C61" s="144" t="s">
        <v>835</v>
      </c>
      <c r="D61" s="146" t="s">
        <v>838</v>
      </c>
      <c r="E61" s="1">
        <v>4</v>
      </c>
      <c r="F61" s="1" t="s">
        <v>116</v>
      </c>
      <c r="G61" s="3"/>
      <c r="H61" s="145">
        <f t="shared" si="3"/>
        <v>0</v>
      </c>
    </row>
    <row r="62" spans="1:8" x14ac:dyDescent="0.45">
      <c r="B62" s="143"/>
      <c r="C62" s="144" t="s">
        <v>835</v>
      </c>
      <c r="D62" s="146" t="s">
        <v>839</v>
      </c>
      <c r="E62" s="1">
        <v>5</v>
      </c>
      <c r="F62" s="1" t="s">
        <v>116</v>
      </c>
      <c r="G62" s="3"/>
      <c r="H62" s="145">
        <f t="shared" si="3"/>
        <v>0</v>
      </c>
    </row>
    <row r="63" spans="1:8" s="194" customFormat="1" x14ac:dyDescent="0.45">
      <c r="A63" s="187"/>
      <c r="B63" s="188" t="s">
        <v>840</v>
      </c>
      <c r="C63" s="189" t="s">
        <v>1442</v>
      </c>
      <c r="D63" s="190"/>
      <c r="E63" s="191">
        <v>96.4</v>
      </c>
      <c r="F63" s="191" t="s">
        <v>155</v>
      </c>
      <c r="G63" s="192"/>
      <c r="H63" s="193">
        <f t="shared" si="3"/>
        <v>0</v>
      </c>
    </row>
    <row r="64" spans="1:8" x14ac:dyDescent="0.45">
      <c r="B64" s="188" t="s">
        <v>841</v>
      </c>
      <c r="C64" s="189" t="s">
        <v>1443</v>
      </c>
      <c r="D64" s="190"/>
      <c r="E64" s="191">
        <v>25.5</v>
      </c>
      <c r="F64" s="191" t="s">
        <v>155</v>
      </c>
      <c r="G64" s="3"/>
      <c r="H64" s="145">
        <f t="shared" si="3"/>
        <v>0</v>
      </c>
    </row>
    <row r="65" spans="1:8" x14ac:dyDescent="0.45">
      <c r="B65" s="188" t="s">
        <v>842</v>
      </c>
      <c r="C65" s="189" t="s">
        <v>843</v>
      </c>
      <c r="D65" s="190"/>
      <c r="E65" s="191"/>
      <c r="F65" s="191"/>
      <c r="G65" s="3"/>
      <c r="H65" s="145"/>
    </row>
    <row r="66" spans="1:8" x14ac:dyDescent="0.45">
      <c r="B66" s="188"/>
      <c r="C66" s="189" t="s">
        <v>844</v>
      </c>
      <c r="D66" s="190" t="s">
        <v>845</v>
      </c>
      <c r="E66" s="191">
        <v>163</v>
      </c>
      <c r="F66" s="191" t="s">
        <v>155</v>
      </c>
      <c r="G66" s="3"/>
      <c r="H66" s="145">
        <f t="shared" si="3"/>
        <v>0</v>
      </c>
    </row>
    <row r="67" spans="1:8" x14ac:dyDescent="0.45">
      <c r="B67" s="188"/>
      <c r="C67" s="189" t="s">
        <v>846</v>
      </c>
      <c r="D67" s="190"/>
      <c r="E67" s="191">
        <v>2</v>
      </c>
      <c r="F67" s="191" t="s">
        <v>116</v>
      </c>
      <c r="G67" s="3"/>
      <c r="H67" s="145">
        <f t="shared" si="3"/>
        <v>0</v>
      </c>
    </row>
    <row r="68" spans="1:8" x14ac:dyDescent="0.45">
      <c r="B68" s="188"/>
      <c r="C68" s="189" t="s">
        <v>847</v>
      </c>
      <c r="D68" s="190"/>
      <c r="E68" s="191">
        <v>1</v>
      </c>
      <c r="F68" s="191" t="s">
        <v>116</v>
      </c>
      <c r="G68" s="3"/>
      <c r="H68" s="145">
        <f t="shared" si="3"/>
        <v>0</v>
      </c>
    </row>
    <row r="69" spans="1:8" x14ac:dyDescent="0.45">
      <c r="B69" s="188" t="s">
        <v>848</v>
      </c>
      <c r="C69" s="189" t="s">
        <v>849</v>
      </c>
      <c r="D69" s="190"/>
      <c r="E69" s="191">
        <v>46.2</v>
      </c>
      <c r="F69" s="191" t="s">
        <v>155</v>
      </c>
      <c r="G69" s="3"/>
      <c r="H69" s="145">
        <f t="shared" si="3"/>
        <v>0</v>
      </c>
    </row>
    <row r="70" spans="1:8" x14ac:dyDescent="0.45">
      <c r="B70" s="143" t="s">
        <v>850</v>
      </c>
      <c r="C70" s="186" t="s">
        <v>851</v>
      </c>
      <c r="D70" s="146"/>
      <c r="E70" s="1"/>
      <c r="F70" s="1"/>
      <c r="G70" s="3"/>
      <c r="H70" s="145">
        <f t="shared" si="3"/>
        <v>0</v>
      </c>
    </row>
    <row r="71" spans="1:8" x14ac:dyDescent="0.45">
      <c r="B71" s="195" t="s">
        <v>852</v>
      </c>
      <c r="C71" s="196" t="s">
        <v>853</v>
      </c>
      <c r="D71" s="146" t="s">
        <v>854</v>
      </c>
      <c r="E71" s="165">
        <v>1</v>
      </c>
      <c r="F71" s="1" t="s">
        <v>116</v>
      </c>
      <c r="G71" s="3"/>
      <c r="H71" s="145">
        <f t="shared" si="3"/>
        <v>0</v>
      </c>
    </row>
    <row r="72" spans="1:8" s="259" customFormat="1" x14ac:dyDescent="0.45">
      <c r="A72" s="252"/>
      <c r="B72" s="260"/>
      <c r="C72" s="261" t="s">
        <v>855</v>
      </c>
      <c r="D72" s="255"/>
      <c r="E72" s="262">
        <v>3</v>
      </c>
      <c r="F72" s="256" t="s">
        <v>856</v>
      </c>
      <c r="G72" s="257"/>
      <c r="H72" s="258">
        <f t="shared" si="3"/>
        <v>0</v>
      </c>
    </row>
    <row r="73" spans="1:8" x14ac:dyDescent="0.45">
      <c r="B73" s="195" t="s">
        <v>857</v>
      </c>
      <c r="C73" s="196" t="s">
        <v>858</v>
      </c>
      <c r="D73" s="146" t="s">
        <v>859</v>
      </c>
      <c r="E73" s="165">
        <v>3</v>
      </c>
      <c r="F73" s="1" t="s">
        <v>116</v>
      </c>
      <c r="G73" s="3"/>
      <c r="H73" s="145">
        <f t="shared" si="3"/>
        <v>0</v>
      </c>
    </row>
    <row r="74" spans="1:8" s="259" customFormat="1" x14ac:dyDescent="0.45">
      <c r="A74" s="252"/>
      <c r="B74" s="260"/>
      <c r="C74" s="261" t="s">
        <v>855</v>
      </c>
      <c r="D74" s="255"/>
      <c r="E74" s="262">
        <v>1</v>
      </c>
      <c r="F74" s="256" t="s">
        <v>856</v>
      </c>
      <c r="G74" s="257"/>
      <c r="H74" s="258">
        <f t="shared" si="3"/>
        <v>0</v>
      </c>
    </row>
    <row r="75" spans="1:8" x14ac:dyDescent="0.45">
      <c r="B75" s="195" t="s">
        <v>860</v>
      </c>
      <c r="C75" s="196" t="s">
        <v>858</v>
      </c>
      <c r="D75" s="146" t="s">
        <v>861</v>
      </c>
      <c r="E75" s="165">
        <v>3</v>
      </c>
      <c r="F75" s="1" t="s">
        <v>116</v>
      </c>
      <c r="G75" s="3"/>
      <c r="H75" s="145">
        <f t="shared" si="3"/>
        <v>0</v>
      </c>
    </row>
    <row r="76" spans="1:8" s="259" customFormat="1" x14ac:dyDescent="0.45">
      <c r="A76" s="252"/>
      <c r="B76" s="260"/>
      <c r="C76" s="261" t="s">
        <v>855</v>
      </c>
      <c r="D76" s="255"/>
      <c r="E76" s="262">
        <v>0.5</v>
      </c>
      <c r="F76" s="256" t="s">
        <v>856</v>
      </c>
      <c r="G76" s="257"/>
      <c r="H76" s="258">
        <f t="shared" si="3"/>
        <v>0</v>
      </c>
    </row>
    <row r="77" spans="1:8" x14ac:dyDescent="0.45">
      <c r="B77" s="195" t="s">
        <v>862</v>
      </c>
      <c r="C77" s="196" t="s">
        <v>863</v>
      </c>
      <c r="D77" s="146" t="s">
        <v>864</v>
      </c>
      <c r="E77" s="165">
        <v>1</v>
      </c>
      <c r="F77" s="1" t="s">
        <v>116</v>
      </c>
      <c r="G77" s="3"/>
      <c r="H77" s="145">
        <f t="shared" si="3"/>
        <v>0</v>
      </c>
    </row>
    <row r="78" spans="1:8" s="259" customFormat="1" x14ac:dyDescent="0.45">
      <c r="A78" s="252"/>
      <c r="B78" s="260"/>
      <c r="C78" s="261" t="s">
        <v>855</v>
      </c>
      <c r="D78" s="255"/>
      <c r="E78" s="262">
        <v>1</v>
      </c>
      <c r="F78" s="256" t="s">
        <v>856</v>
      </c>
      <c r="G78" s="257"/>
      <c r="H78" s="258">
        <f t="shared" si="3"/>
        <v>0</v>
      </c>
    </row>
    <row r="79" spans="1:8" x14ac:dyDescent="0.45">
      <c r="B79" s="195" t="s">
        <v>865</v>
      </c>
      <c r="C79" s="196" t="s">
        <v>863</v>
      </c>
      <c r="D79" s="146" t="s">
        <v>866</v>
      </c>
      <c r="E79" s="165">
        <v>1</v>
      </c>
      <c r="F79" s="1" t="s">
        <v>116</v>
      </c>
      <c r="G79" s="3"/>
      <c r="H79" s="145">
        <f t="shared" si="3"/>
        <v>0</v>
      </c>
    </row>
    <row r="80" spans="1:8" s="259" customFormat="1" x14ac:dyDescent="0.45">
      <c r="A80" s="252"/>
      <c r="B80" s="260"/>
      <c r="C80" s="261" t="s">
        <v>855</v>
      </c>
      <c r="D80" s="255"/>
      <c r="E80" s="262">
        <v>1.5</v>
      </c>
      <c r="F80" s="256" t="s">
        <v>856</v>
      </c>
      <c r="G80" s="257"/>
      <c r="H80" s="258">
        <f t="shared" si="3"/>
        <v>0</v>
      </c>
    </row>
    <row r="81" spans="1:8" x14ac:dyDescent="0.45">
      <c r="B81" s="195" t="s">
        <v>867</v>
      </c>
      <c r="C81" s="196" t="s">
        <v>863</v>
      </c>
      <c r="D81" s="146" t="s">
        <v>868</v>
      </c>
      <c r="E81" s="165">
        <v>1</v>
      </c>
      <c r="F81" s="1" t="s">
        <v>116</v>
      </c>
      <c r="G81" s="3"/>
      <c r="H81" s="145">
        <f t="shared" si="3"/>
        <v>0</v>
      </c>
    </row>
    <row r="82" spans="1:8" s="259" customFormat="1" x14ac:dyDescent="0.45">
      <c r="A82" s="252"/>
      <c r="B82" s="260"/>
      <c r="C82" s="261" t="s">
        <v>855</v>
      </c>
      <c r="D82" s="255"/>
      <c r="E82" s="262">
        <v>2.2999999999999998</v>
      </c>
      <c r="F82" s="256" t="s">
        <v>856</v>
      </c>
      <c r="G82" s="257"/>
      <c r="H82" s="258">
        <f t="shared" si="3"/>
        <v>0</v>
      </c>
    </row>
    <row r="83" spans="1:8" x14ac:dyDescent="0.45">
      <c r="B83" s="195" t="s">
        <v>869</v>
      </c>
      <c r="C83" s="196" t="s">
        <v>863</v>
      </c>
      <c r="D83" s="146" t="s">
        <v>870</v>
      </c>
      <c r="E83" s="165">
        <v>1</v>
      </c>
      <c r="F83" s="1" t="s">
        <v>116</v>
      </c>
      <c r="G83" s="3"/>
      <c r="H83" s="145">
        <f t="shared" si="3"/>
        <v>0</v>
      </c>
    </row>
    <row r="84" spans="1:8" s="259" customFormat="1" x14ac:dyDescent="0.45">
      <c r="A84" s="252"/>
      <c r="B84" s="260"/>
      <c r="C84" s="261" t="s">
        <v>855</v>
      </c>
      <c r="D84" s="255"/>
      <c r="E84" s="262">
        <v>1</v>
      </c>
      <c r="F84" s="256" t="s">
        <v>856</v>
      </c>
      <c r="G84" s="257"/>
      <c r="H84" s="258">
        <f t="shared" si="3"/>
        <v>0</v>
      </c>
    </row>
    <row r="85" spans="1:8" x14ac:dyDescent="0.45">
      <c r="B85" s="195" t="s">
        <v>871</v>
      </c>
      <c r="C85" s="196" t="s">
        <v>872</v>
      </c>
      <c r="D85" s="146" t="s">
        <v>873</v>
      </c>
      <c r="E85" s="165">
        <v>1</v>
      </c>
      <c r="F85" s="1" t="s">
        <v>116</v>
      </c>
      <c r="G85" s="3"/>
      <c r="H85" s="145">
        <f t="shared" si="3"/>
        <v>0</v>
      </c>
    </row>
    <row r="86" spans="1:8" s="259" customFormat="1" x14ac:dyDescent="0.45">
      <c r="A86" s="252"/>
      <c r="B86" s="260"/>
      <c r="C86" s="261" t="s">
        <v>855</v>
      </c>
      <c r="D86" s="255"/>
      <c r="E86" s="262">
        <v>8</v>
      </c>
      <c r="F86" s="256" t="s">
        <v>856</v>
      </c>
      <c r="G86" s="257"/>
      <c r="H86" s="258">
        <f t="shared" si="3"/>
        <v>0</v>
      </c>
    </row>
    <row r="87" spans="1:8" x14ac:dyDescent="0.45">
      <c r="B87" s="195" t="s">
        <v>874</v>
      </c>
      <c r="C87" s="196" t="s">
        <v>875</v>
      </c>
      <c r="D87" s="146" t="s">
        <v>876</v>
      </c>
      <c r="E87" s="165">
        <v>1</v>
      </c>
      <c r="F87" s="1" t="s">
        <v>116</v>
      </c>
      <c r="G87" s="3"/>
      <c r="H87" s="145">
        <f t="shared" si="3"/>
        <v>0</v>
      </c>
    </row>
    <row r="88" spans="1:8" s="259" customFormat="1" x14ac:dyDescent="0.45">
      <c r="A88" s="252"/>
      <c r="B88" s="260"/>
      <c r="C88" s="261" t="s">
        <v>855</v>
      </c>
      <c r="D88" s="255"/>
      <c r="E88" s="262">
        <v>50</v>
      </c>
      <c r="F88" s="256" t="s">
        <v>856</v>
      </c>
      <c r="G88" s="257"/>
      <c r="H88" s="258">
        <f t="shared" si="3"/>
        <v>0</v>
      </c>
    </row>
    <row r="89" spans="1:8" x14ac:dyDescent="0.45">
      <c r="B89" s="195" t="s">
        <v>877</v>
      </c>
      <c r="C89" s="196" t="s">
        <v>878</v>
      </c>
      <c r="D89" s="146" t="s">
        <v>879</v>
      </c>
      <c r="E89" s="165">
        <v>1</v>
      </c>
      <c r="F89" s="1" t="s">
        <v>116</v>
      </c>
      <c r="G89" s="3"/>
      <c r="H89" s="145">
        <f>E89*G89</f>
        <v>0</v>
      </c>
    </row>
    <row r="90" spans="1:8" s="259" customFormat="1" x14ac:dyDescent="0.45">
      <c r="A90" s="252"/>
      <c r="B90" s="260"/>
      <c r="C90" s="261" t="s">
        <v>855</v>
      </c>
      <c r="D90" s="255"/>
      <c r="E90" s="262">
        <v>4</v>
      </c>
      <c r="F90" s="256" t="s">
        <v>856</v>
      </c>
      <c r="G90" s="257"/>
      <c r="H90" s="258">
        <f>E90*G90</f>
        <v>0</v>
      </c>
    </row>
    <row r="91" spans="1:8" x14ac:dyDescent="0.45">
      <c r="B91" s="195" t="s">
        <v>880</v>
      </c>
      <c r="C91" s="196" t="s">
        <v>881</v>
      </c>
      <c r="D91" s="146" t="s">
        <v>882</v>
      </c>
      <c r="E91" s="165">
        <v>1</v>
      </c>
      <c r="F91" s="1" t="s">
        <v>116</v>
      </c>
      <c r="G91" s="3"/>
      <c r="H91" s="145">
        <f>E91*G91</f>
        <v>0</v>
      </c>
    </row>
    <row r="92" spans="1:8" s="259" customFormat="1" x14ac:dyDescent="0.45">
      <c r="A92" s="252"/>
      <c r="B92" s="260"/>
      <c r="C92" s="261" t="s">
        <v>855</v>
      </c>
      <c r="D92" s="255"/>
      <c r="E92" s="262">
        <v>6</v>
      </c>
      <c r="F92" s="256" t="s">
        <v>856</v>
      </c>
      <c r="G92" s="257"/>
      <c r="H92" s="258">
        <f>E92*G92</f>
        <v>0</v>
      </c>
    </row>
    <row r="93" spans="1:8" x14ac:dyDescent="0.45">
      <c r="B93" s="195" t="s">
        <v>883</v>
      </c>
      <c r="C93" s="196" t="s">
        <v>884</v>
      </c>
      <c r="D93" s="146" t="s">
        <v>885</v>
      </c>
      <c r="E93" s="165">
        <v>2</v>
      </c>
      <c r="F93" s="1" t="s">
        <v>116</v>
      </c>
      <c r="G93" s="3"/>
      <c r="H93" s="145">
        <f t="shared" si="3"/>
        <v>0</v>
      </c>
    </row>
    <row r="94" spans="1:8" s="259" customFormat="1" x14ac:dyDescent="0.45">
      <c r="A94" s="252"/>
      <c r="B94" s="260"/>
      <c r="C94" s="261" t="s">
        <v>855</v>
      </c>
      <c r="D94" s="255"/>
      <c r="E94" s="262">
        <v>4.5999999999999996</v>
      </c>
      <c r="F94" s="256" t="s">
        <v>856</v>
      </c>
      <c r="G94" s="257"/>
      <c r="H94" s="258">
        <f t="shared" si="3"/>
        <v>0</v>
      </c>
    </row>
    <row r="95" spans="1:8" x14ac:dyDescent="0.45">
      <c r="B95" s="195" t="s">
        <v>886</v>
      </c>
      <c r="C95" s="196" t="s">
        <v>887</v>
      </c>
      <c r="D95" s="146" t="s">
        <v>888</v>
      </c>
      <c r="E95" s="165">
        <v>2</v>
      </c>
      <c r="F95" s="1" t="s">
        <v>116</v>
      </c>
      <c r="G95" s="3"/>
      <c r="H95" s="145">
        <f t="shared" si="3"/>
        <v>0</v>
      </c>
    </row>
    <row r="96" spans="1:8" s="259" customFormat="1" x14ac:dyDescent="0.45">
      <c r="A96" s="252"/>
      <c r="B96" s="260"/>
      <c r="C96" s="261" t="s">
        <v>855</v>
      </c>
      <c r="D96" s="255"/>
      <c r="E96" s="262">
        <v>4</v>
      </c>
      <c r="F96" s="256" t="s">
        <v>856</v>
      </c>
      <c r="G96" s="257"/>
      <c r="H96" s="258">
        <f t="shared" si="3"/>
        <v>0</v>
      </c>
    </row>
    <row r="97" spans="1:8" x14ac:dyDescent="0.45">
      <c r="B97" s="195" t="s">
        <v>889</v>
      </c>
      <c r="C97" s="196" t="s">
        <v>887</v>
      </c>
      <c r="D97" s="146" t="s">
        <v>890</v>
      </c>
      <c r="E97" s="165">
        <v>1</v>
      </c>
      <c r="F97" s="1" t="s">
        <v>116</v>
      </c>
      <c r="G97" s="3"/>
      <c r="H97" s="145">
        <f t="shared" si="3"/>
        <v>0</v>
      </c>
    </row>
    <row r="98" spans="1:8" s="259" customFormat="1" x14ac:dyDescent="0.45">
      <c r="A98" s="252"/>
      <c r="B98" s="260"/>
      <c r="C98" s="261" t="s">
        <v>855</v>
      </c>
      <c r="D98" s="255"/>
      <c r="E98" s="262">
        <v>2</v>
      </c>
      <c r="F98" s="256" t="s">
        <v>856</v>
      </c>
      <c r="G98" s="257"/>
      <c r="H98" s="258">
        <f t="shared" si="3"/>
        <v>0</v>
      </c>
    </row>
    <row r="99" spans="1:8" x14ac:dyDescent="0.45">
      <c r="B99" s="195" t="s">
        <v>891</v>
      </c>
      <c r="C99" s="196" t="s">
        <v>887</v>
      </c>
      <c r="D99" s="146" t="s">
        <v>892</v>
      </c>
      <c r="E99" s="165">
        <v>1</v>
      </c>
      <c r="F99" s="1" t="s">
        <v>116</v>
      </c>
      <c r="G99" s="3"/>
      <c r="H99" s="145">
        <f t="shared" si="3"/>
        <v>0</v>
      </c>
    </row>
    <row r="100" spans="1:8" s="259" customFormat="1" x14ac:dyDescent="0.45">
      <c r="A100" s="252"/>
      <c r="B100" s="260"/>
      <c r="C100" s="261" t="s">
        <v>855</v>
      </c>
      <c r="D100" s="255"/>
      <c r="E100" s="262">
        <v>2</v>
      </c>
      <c r="F100" s="256" t="s">
        <v>856</v>
      </c>
      <c r="G100" s="257"/>
      <c r="H100" s="258">
        <f t="shared" si="3"/>
        <v>0</v>
      </c>
    </row>
    <row r="101" spans="1:8" x14ac:dyDescent="0.45">
      <c r="B101" s="195" t="s">
        <v>893</v>
      </c>
      <c r="C101" s="196" t="s">
        <v>894</v>
      </c>
      <c r="D101" s="146" t="s">
        <v>895</v>
      </c>
      <c r="E101" s="165">
        <v>4</v>
      </c>
      <c r="F101" s="1" t="s">
        <v>116</v>
      </c>
      <c r="G101" s="3"/>
      <c r="H101" s="145">
        <f t="shared" si="3"/>
        <v>0</v>
      </c>
    </row>
    <row r="102" spans="1:8" s="259" customFormat="1" x14ac:dyDescent="0.45">
      <c r="A102" s="252"/>
      <c r="B102" s="260"/>
      <c r="C102" s="261" t="s">
        <v>855</v>
      </c>
      <c r="D102" s="255"/>
      <c r="E102" s="262">
        <v>4</v>
      </c>
      <c r="F102" s="256" t="s">
        <v>856</v>
      </c>
      <c r="G102" s="257"/>
      <c r="H102" s="258">
        <f t="shared" si="3"/>
        <v>0</v>
      </c>
    </row>
    <row r="103" spans="1:8" x14ac:dyDescent="0.45">
      <c r="B103" s="195" t="s">
        <v>896</v>
      </c>
      <c r="C103" s="196" t="s">
        <v>897</v>
      </c>
      <c r="D103" s="146" t="s">
        <v>898</v>
      </c>
      <c r="E103" s="165">
        <v>2</v>
      </c>
      <c r="F103" s="1" t="s">
        <v>116</v>
      </c>
      <c r="G103" s="3"/>
      <c r="H103" s="145">
        <f t="shared" si="3"/>
        <v>0</v>
      </c>
    </row>
    <row r="104" spans="1:8" s="259" customFormat="1" x14ac:dyDescent="0.45">
      <c r="A104" s="252"/>
      <c r="B104" s="260"/>
      <c r="C104" s="261" t="s">
        <v>855</v>
      </c>
      <c r="D104" s="255"/>
      <c r="E104" s="262">
        <v>4</v>
      </c>
      <c r="F104" s="256" t="s">
        <v>856</v>
      </c>
      <c r="G104" s="257"/>
      <c r="H104" s="258">
        <f t="shared" si="3"/>
        <v>0</v>
      </c>
    </row>
    <row r="105" spans="1:8" x14ac:dyDescent="0.45">
      <c r="B105" s="195" t="s">
        <v>899</v>
      </c>
      <c r="C105" s="196" t="s">
        <v>900</v>
      </c>
      <c r="D105" s="146" t="s">
        <v>901</v>
      </c>
      <c r="E105" s="165">
        <v>1</v>
      </c>
      <c r="F105" s="1" t="s">
        <v>116</v>
      </c>
      <c r="G105" s="3"/>
      <c r="H105" s="145">
        <f t="shared" si="3"/>
        <v>0</v>
      </c>
    </row>
    <row r="106" spans="1:8" s="259" customFormat="1" x14ac:dyDescent="0.45">
      <c r="A106" s="252"/>
      <c r="B106" s="260"/>
      <c r="C106" s="261" t="s">
        <v>855</v>
      </c>
      <c r="D106" s="255"/>
      <c r="E106" s="262">
        <v>7.5</v>
      </c>
      <c r="F106" s="256" t="s">
        <v>856</v>
      </c>
      <c r="G106" s="257"/>
      <c r="H106" s="258">
        <f t="shared" si="3"/>
        <v>0</v>
      </c>
    </row>
    <row r="107" spans="1:8" x14ac:dyDescent="0.45">
      <c r="B107" s="195" t="s">
        <v>902</v>
      </c>
      <c r="C107" s="196" t="s">
        <v>900</v>
      </c>
      <c r="D107" s="146" t="s">
        <v>903</v>
      </c>
      <c r="E107" s="165">
        <v>1</v>
      </c>
      <c r="F107" s="1" t="s">
        <v>116</v>
      </c>
      <c r="G107" s="3"/>
      <c r="H107" s="145">
        <f t="shared" si="3"/>
        <v>0</v>
      </c>
    </row>
    <row r="108" spans="1:8" s="259" customFormat="1" x14ac:dyDescent="0.45">
      <c r="A108" s="252"/>
      <c r="B108" s="260"/>
      <c r="C108" s="261" t="s">
        <v>855</v>
      </c>
      <c r="D108" s="255"/>
      <c r="E108" s="262">
        <v>0.5</v>
      </c>
      <c r="F108" s="256" t="s">
        <v>856</v>
      </c>
      <c r="G108" s="257"/>
      <c r="H108" s="258">
        <f t="shared" si="3"/>
        <v>0</v>
      </c>
    </row>
    <row r="109" spans="1:8" x14ac:dyDescent="0.45">
      <c r="B109" s="195" t="s">
        <v>904</v>
      </c>
      <c r="C109" s="196" t="s">
        <v>905</v>
      </c>
      <c r="D109" s="146" t="s">
        <v>906</v>
      </c>
      <c r="E109" s="165">
        <v>2</v>
      </c>
      <c r="F109" s="1" t="s">
        <v>116</v>
      </c>
      <c r="G109" s="3"/>
      <c r="H109" s="145">
        <f t="shared" si="3"/>
        <v>0</v>
      </c>
    </row>
    <row r="110" spans="1:8" s="259" customFormat="1" x14ac:dyDescent="0.45">
      <c r="A110" s="252"/>
      <c r="B110" s="260"/>
      <c r="C110" s="261" t="s">
        <v>855</v>
      </c>
      <c r="D110" s="255"/>
      <c r="E110" s="262">
        <v>12.4</v>
      </c>
      <c r="F110" s="256" t="s">
        <v>856</v>
      </c>
      <c r="G110" s="257"/>
      <c r="H110" s="258">
        <f t="shared" si="3"/>
        <v>0</v>
      </c>
    </row>
    <row r="111" spans="1:8" x14ac:dyDescent="0.45">
      <c r="B111" s="195" t="s">
        <v>907</v>
      </c>
      <c r="C111" s="196" t="s">
        <v>908</v>
      </c>
      <c r="D111" s="146" t="s">
        <v>909</v>
      </c>
      <c r="E111" s="165">
        <v>1</v>
      </c>
      <c r="F111" s="1" t="s">
        <v>116</v>
      </c>
      <c r="G111" s="3"/>
      <c r="H111" s="145">
        <f t="shared" si="3"/>
        <v>0</v>
      </c>
    </row>
    <row r="112" spans="1:8" s="259" customFormat="1" x14ac:dyDescent="0.45">
      <c r="A112" s="252"/>
      <c r="B112" s="260"/>
      <c r="C112" s="261" t="s">
        <v>855</v>
      </c>
      <c r="D112" s="255"/>
      <c r="E112" s="262">
        <v>1.5</v>
      </c>
      <c r="F112" s="256" t="s">
        <v>856</v>
      </c>
      <c r="G112" s="257"/>
      <c r="H112" s="258">
        <f t="shared" si="3"/>
        <v>0</v>
      </c>
    </row>
    <row r="113" spans="1:8" x14ac:dyDescent="0.45">
      <c r="B113" s="195" t="s">
        <v>910</v>
      </c>
      <c r="C113" s="196" t="s">
        <v>911</v>
      </c>
      <c r="D113" s="146" t="s">
        <v>912</v>
      </c>
      <c r="E113" s="165">
        <v>1</v>
      </c>
      <c r="F113" s="1" t="s">
        <v>116</v>
      </c>
      <c r="G113" s="3"/>
      <c r="H113" s="145">
        <f t="shared" si="3"/>
        <v>0</v>
      </c>
    </row>
    <row r="114" spans="1:8" s="259" customFormat="1" x14ac:dyDescent="0.45">
      <c r="A114" s="252"/>
      <c r="B114" s="260"/>
      <c r="C114" s="261" t="s">
        <v>855</v>
      </c>
      <c r="D114" s="255"/>
      <c r="E114" s="262">
        <v>1.5</v>
      </c>
      <c r="F114" s="256" t="s">
        <v>856</v>
      </c>
      <c r="G114" s="257"/>
      <c r="H114" s="258">
        <f t="shared" si="3"/>
        <v>0</v>
      </c>
    </row>
    <row r="115" spans="1:8" x14ac:dyDescent="0.45">
      <c r="B115" s="195" t="s">
        <v>913</v>
      </c>
      <c r="C115" s="196" t="s">
        <v>914</v>
      </c>
      <c r="D115" s="146" t="s">
        <v>915</v>
      </c>
      <c r="E115" s="165">
        <v>4</v>
      </c>
      <c r="F115" s="1" t="s">
        <v>116</v>
      </c>
      <c r="G115" s="3"/>
      <c r="H115" s="145">
        <f t="shared" si="3"/>
        <v>0</v>
      </c>
    </row>
    <row r="116" spans="1:8" s="259" customFormat="1" x14ac:dyDescent="0.45">
      <c r="A116" s="252"/>
      <c r="B116" s="263"/>
      <c r="C116" s="261" t="s">
        <v>855</v>
      </c>
      <c r="D116" s="255"/>
      <c r="E116" s="262">
        <v>4</v>
      </c>
      <c r="F116" s="256" t="s">
        <v>856</v>
      </c>
      <c r="G116" s="257"/>
      <c r="H116" s="258">
        <f t="shared" si="3"/>
        <v>0</v>
      </c>
    </row>
    <row r="117" spans="1:8" x14ac:dyDescent="0.45">
      <c r="B117" s="264" t="s">
        <v>1521</v>
      </c>
      <c r="C117" s="265" t="s">
        <v>1522</v>
      </c>
      <c r="D117" s="266" t="s">
        <v>1523</v>
      </c>
      <c r="E117" s="267">
        <v>1</v>
      </c>
      <c r="F117" s="268" t="s">
        <v>116</v>
      </c>
      <c r="G117" s="269"/>
      <c r="H117" s="270">
        <f t="shared" si="3"/>
        <v>0</v>
      </c>
    </row>
    <row r="118" spans="1:8" x14ac:dyDescent="0.45">
      <c r="B118" s="143"/>
      <c r="C118" s="198" t="s">
        <v>916</v>
      </c>
      <c r="D118" s="146"/>
      <c r="E118" s="1"/>
      <c r="F118" s="1"/>
      <c r="G118" s="3"/>
      <c r="H118" s="145"/>
    </row>
    <row r="119" spans="1:8" x14ac:dyDescent="0.45">
      <c r="B119" s="197"/>
      <c r="C119" s="196" t="s">
        <v>917</v>
      </c>
      <c r="D119" s="146"/>
      <c r="E119" s="1">
        <v>5</v>
      </c>
      <c r="F119" s="1" t="s">
        <v>116</v>
      </c>
      <c r="G119" s="3"/>
      <c r="H119" s="145">
        <f t="shared" ref="H119:H121" si="4">E119*G119</f>
        <v>0</v>
      </c>
    </row>
    <row r="120" spans="1:8" x14ac:dyDescent="0.45">
      <c r="B120" s="197"/>
      <c r="C120" s="196" t="s">
        <v>918</v>
      </c>
      <c r="D120" s="146"/>
      <c r="E120" s="1">
        <v>2</v>
      </c>
      <c r="F120" s="1" t="s">
        <v>116</v>
      </c>
      <c r="G120" s="3"/>
      <c r="H120" s="145">
        <f t="shared" si="4"/>
        <v>0</v>
      </c>
    </row>
    <row r="121" spans="1:8" x14ac:dyDescent="0.45">
      <c r="B121" s="197"/>
      <c r="C121" s="196" t="s">
        <v>919</v>
      </c>
      <c r="D121" s="146"/>
      <c r="E121" s="1">
        <v>2</v>
      </c>
      <c r="F121" s="1" t="s">
        <v>116</v>
      </c>
      <c r="G121" s="3"/>
      <c r="H121" s="145">
        <f t="shared" si="4"/>
        <v>0</v>
      </c>
    </row>
    <row r="122" spans="1:8" x14ac:dyDescent="0.45">
      <c r="B122" s="143"/>
      <c r="C122" s="144"/>
      <c r="D122" s="146"/>
      <c r="E122" s="1"/>
      <c r="F122" s="1"/>
      <c r="G122" s="1"/>
      <c r="H122" s="145"/>
    </row>
    <row r="123" spans="1:8" x14ac:dyDescent="0.45">
      <c r="B123" s="147"/>
      <c r="C123" s="148" t="s">
        <v>920</v>
      </c>
      <c r="D123" s="185"/>
      <c r="E123" s="149"/>
      <c r="F123" s="150"/>
      <c r="G123" s="2"/>
      <c r="H123" s="151">
        <f>SUM(H47:H122)</f>
        <v>0</v>
      </c>
    </row>
    <row r="124" spans="1:8" x14ac:dyDescent="0.45">
      <c r="B124" s="143"/>
      <c r="C124" s="133"/>
      <c r="D124" s="184"/>
      <c r="E124" s="1"/>
      <c r="F124" s="1"/>
      <c r="G124" s="1"/>
      <c r="H124" s="145"/>
    </row>
    <row r="125" spans="1:8" s="142" customFormat="1" ht="21.4" customHeight="1" x14ac:dyDescent="0.5">
      <c r="A125" s="137"/>
      <c r="B125" s="138" t="s">
        <v>921</v>
      </c>
      <c r="C125" s="139" t="s">
        <v>922</v>
      </c>
      <c r="D125" s="184"/>
      <c r="E125" s="140"/>
      <c r="F125" s="140"/>
      <c r="G125" s="28"/>
      <c r="H125" s="141"/>
    </row>
    <row r="126" spans="1:8" x14ac:dyDescent="0.45">
      <c r="B126" s="143" t="s">
        <v>923</v>
      </c>
      <c r="C126" s="144" t="s">
        <v>747</v>
      </c>
      <c r="D126" s="146"/>
      <c r="E126" s="1"/>
      <c r="F126" s="1" t="s">
        <v>740</v>
      </c>
      <c r="G126" s="3"/>
      <c r="H126" s="145"/>
    </row>
    <row r="127" spans="1:8" x14ac:dyDescent="0.45">
      <c r="B127" s="143" t="s">
        <v>924</v>
      </c>
      <c r="C127" s="144" t="s">
        <v>925</v>
      </c>
      <c r="D127" s="146"/>
      <c r="E127" s="1">
        <v>1459</v>
      </c>
      <c r="F127" s="1" t="s">
        <v>454</v>
      </c>
      <c r="G127" s="3"/>
      <c r="H127" s="145">
        <f t="shared" ref="H127:H132" si="5">E127*G127</f>
        <v>0</v>
      </c>
    </row>
    <row r="128" spans="1:8" x14ac:dyDescent="0.45">
      <c r="B128" s="143" t="s">
        <v>926</v>
      </c>
      <c r="C128" s="186" t="s">
        <v>927</v>
      </c>
      <c r="D128" s="146"/>
      <c r="E128" s="1"/>
      <c r="F128" s="1"/>
      <c r="G128" s="3"/>
      <c r="H128" s="145">
        <f t="shared" si="5"/>
        <v>0</v>
      </c>
    </row>
    <row r="129" spans="2:8" x14ac:dyDescent="0.45">
      <c r="B129" s="143"/>
      <c r="C129" s="144" t="s">
        <v>928</v>
      </c>
      <c r="D129" s="146"/>
      <c r="E129" s="1">
        <v>45</v>
      </c>
      <c r="F129" s="1" t="s">
        <v>116</v>
      </c>
      <c r="G129" s="3"/>
      <c r="H129" s="145">
        <f t="shared" si="5"/>
        <v>0</v>
      </c>
    </row>
    <row r="130" spans="2:8" x14ac:dyDescent="0.45">
      <c r="B130" s="143"/>
      <c r="C130" s="144" t="s">
        <v>929</v>
      </c>
      <c r="D130" s="146"/>
      <c r="E130" s="1">
        <v>686</v>
      </c>
      <c r="F130" s="1" t="s">
        <v>116</v>
      </c>
      <c r="G130" s="3"/>
      <c r="H130" s="145">
        <f t="shared" si="5"/>
        <v>0</v>
      </c>
    </row>
    <row r="131" spans="2:8" x14ac:dyDescent="0.45">
      <c r="B131" s="143" t="s">
        <v>930</v>
      </c>
      <c r="C131" s="144" t="s">
        <v>931</v>
      </c>
      <c r="D131" s="146"/>
      <c r="E131" s="1">
        <v>25</v>
      </c>
      <c r="F131" s="1" t="s">
        <v>116</v>
      </c>
      <c r="G131" s="3"/>
      <c r="H131" s="145">
        <f t="shared" si="5"/>
        <v>0</v>
      </c>
    </row>
    <row r="132" spans="2:8" x14ac:dyDescent="0.45">
      <c r="B132" s="143" t="s">
        <v>932</v>
      </c>
      <c r="C132" s="144" t="s">
        <v>933</v>
      </c>
      <c r="D132" s="146" t="s">
        <v>934</v>
      </c>
      <c r="E132" s="1">
        <v>26</v>
      </c>
      <c r="F132" s="1" t="s">
        <v>292</v>
      </c>
      <c r="G132" s="3"/>
      <c r="H132" s="145">
        <f t="shared" si="5"/>
        <v>0</v>
      </c>
    </row>
    <row r="133" spans="2:8" x14ac:dyDescent="0.45">
      <c r="B133" s="143"/>
      <c r="C133" s="144"/>
      <c r="D133" s="146"/>
      <c r="E133" s="1"/>
      <c r="F133" s="1"/>
      <c r="G133" s="1"/>
      <c r="H133" s="145"/>
    </row>
    <row r="134" spans="2:8" x14ac:dyDescent="0.45">
      <c r="B134" s="147"/>
      <c r="C134" s="148" t="s">
        <v>935</v>
      </c>
      <c r="D134" s="185"/>
      <c r="E134" s="149"/>
      <c r="F134" s="150"/>
      <c r="G134" s="2"/>
      <c r="H134" s="151">
        <f>SUM(H125:H133)</f>
        <v>0</v>
      </c>
    </row>
    <row r="135" spans="2:8" x14ac:dyDescent="0.45">
      <c r="B135" s="143"/>
      <c r="C135" s="133"/>
      <c r="D135" s="184"/>
      <c r="E135" s="1"/>
      <c r="F135" s="1"/>
      <c r="G135" s="1"/>
      <c r="H135" s="145"/>
    </row>
    <row r="136" spans="2:8" x14ac:dyDescent="0.45">
      <c r="B136" s="143"/>
      <c r="C136" s="144"/>
      <c r="D136" s="146"/>
      <c r="E136" s="1"/>
      <c r="F136" s="154"/>
      <c r="G136" s="1"/>
      <c r="H136" s="145"/>
    </row>
    <row r="137" spans="2:8" s="156" customFormat="1" ht="35.65" customHeight="1" thickBot="1" x14ac:dyDescent="0.5">
      <c r="B137" s="234" t="s">
        <v>936</v>
      </c>
      <c r="C137" s="235"/>
      <c r="D137" s="271"/>
      <c r="E137" s="231"/>
      <c r="F137" s="232"/>
      <c r="G137" s="231"/>
      <c r="H137" s="155">
        <f>SUM(H134,H123,H45,H20,H10)</f>
        <v>0</v>
      </c>
    </row>
    <row r="138" spans="2:8" x14ac:dyDescent="0.45">
      <c r="B138" s="157"/>
      <c r="C138" s="158"/>
      <c r="D138" s="199"/>
      <c r="E138" s="134"/>
      <c r="F138" s="135"/>
      <c r="G138" s="134"/>
      <c r="H138" s="136"/>
    </row>
    <row r="139" spans="2:8" x14ac:dyDescent="0.45">
      <c r="B139" s="157"/>
      <c r="C139" s="158"/>
      <c r="D139" s="199"/>
      <c r="E139" s="134"/>
      <c r="F139" s="135"/>
      <c r="G139" s="134"/>
      <c r="H139" s="136"/>
    </row>
    <row r="140" spans="2:8" x14ac:dyDescent="0.45">
      <c r="B140" s="157"/>
      <c r="C140" s="158"/>
      <c r="D140" s="199"/>
      <c r="E140" s="134"/>
      <c r="F140" s="135"/>
      <c r="G140" s="134"/>
      <c r="H140" s="136"/>
    </row>
    <row r="141" spans="2:8" x14ac:dyDescent="0.45">
      <c r="B141" s="157"/>
      <c r="C141" s="158"/>
      <c r="D141" s="199"/>
      <c r="E141" s="134"/>
      <c r="F141" s="135"/>
      <c r="G141" s="134"/>
      <c r="H141" s="136"/>
    </row>
    <row r="142" spans="2:8" x14ac:dyDescent="0.45">
      <c r="B142" s="157"/>
      <c r="C142" s="158"/>
      <c r="D142" s="199"/>
      <c r="E142" s="134"/>
      <c r="F142" s="135"/>
      <c r="G142" s="134"/>
      <c r="H142" s="136"/>
    </row>
    <row r="143" spans="2:8" x14ac:dyDescent="0.45">
      <c r="B143" s="157"/>
      <c r="C143" s="158"/>
      <c r="D143" s="199"/>
      <c r="E143" s="134"/>
      <c r="F143" s="135"/>
      <c r="G143" s="134"/>
      <c r="H143" s="136"/>
    </row>
    <row r="144" spans="2:8" x14ac:dyDescent="0.45">
      <c r="B144" s="157"/>
      <c r="C144" s="158"/>
      <c r="D144" s="199"/>
      <c r="E144" s="134"/>
      <c r="F144" s="135"/>
      <c r="G144" s="134"/>
      <c r="H144" s="136"/>
    </row>
    <row r="145" spans="2:8" x14ac:dyDescent="0.45">
      <c r="B145" s="157"/>
      <c r="C145" s="158"/>
      <c r="D145" s="199"/>
      <c r="E145" s="134"/>
      <c r="F145" s="135"/>
      <c r="G145" s="134"/>
      <c r="H145" s="136"/>
    </row>
    <row r="146" spans="2:8" x14ac:dyDescent="0.45">
      <c r="B146" s="157"/>
      <c r="C146" s="158"/>
      <c r="D146" s="199"/>
      <c r="E146" s="134"/>
      <c r="F146" s="135"/>
      <c r="G146" s="134"/>
      <c r="H146" s="136"/>
    </row>
    <row r="147" spans="2:8" x14ac:dyDescent="0.45">
      <c r="B147" s="157"/>
      <c r="C147" s="158"/>
      <c r="D147" s="199"/>
      <c r="E147" s="134"/>
      <c r="F147" s="135"/>
      <c r="G147" s="134"/>
      <c r="H147" s="136"/>
    </row>
    <row r="148" spans="2:8" x14ac:dyDescent="0.45">
      <c r="B148" s="157"/>
      <c r="C148" s="158"/>
      <c r="D148" s="199"/>
      <c r="E148" s="134"/>
      <c r="F148" s="135"/>
      <c r="G148" s="134"/>
      <c r="H148" s="136"/>
    </row>
    <row r="149" spans="2:8" x14ac:dyDescent="0.45">
      <c r="B149" s="157"/>
      <c r="C149" s="158"/>
      <c r="D149" s="199"/>
      <c r="E149" s="134"/>
      <c r="F149" s="135"/>
      <c r="G149" s="134"/>
      <c r="H149" s="136"/>
    </row>
    <row r="150" spans="2:8" x14ac:dyDescent="0.45">
      <c r="B150" s="157"/>
      <c r="C150" s="158"/>
      <c r="D150" s="199"/>
      <c r="E150" s="134"/>
      <c r="F150" s="135"/>
      <c r="G150" s="134"/>
      <c r="H150" s="136"/>
    </row>
    <row r="151" spans="2:8" x14ac:dyDescent="0.45">
      <c r="B151" s="157"/>
      <c r="C151" s="158"/>
      <c r="D151" s="199"/>
      <c r="E151" s="134"/>
      <c r="F151" s="135"/>
      <c r="G151" s="134"/>
      <c r="H151" s="136"/>
    </row>
    <row r="152" spans="2:8" x14ac:dyDescent="0.45">
      <c r="B152" s="157"/>
      <c r="C152" s="158"/>
      <c r="D152" s="199"/>
      <c r="E152" s="134"/>
      <c r="F152" s="135"/>
      <c r="G152" s="134"/>
      <c r="H152" s="136"/>
    </row>
    <row r="153" spans="2:8" x14ac:dyDescent="0.45">
      <c r="B153" s="157"/>
      <c r="C153" s="158"/>
      <c r="D153" s="199"/>
      <c r="E153" s="134"/>
      <c r="F153" s="135"/>
      <c r="G153" s="134"/>
      <c r="H153" s="136"/>
    </row>
    <row r="154" spans="2:8" x14ac:dyDescent="0.45">
      <c r="B154" s="157"/>
      <c r="C154" s="158"/>
      <c r="D154" s="199"/>
      <c r="E154" s="134"/>
      <c r="F154" s="135"/>
      <c r="G154" s="134"/>
      <c r="H154" s="136"/>
    </row>
    <row r="155" spans="2:8" x14ac:dyDescent="0.45">
      <c r="B155" s="157"/>
      <c r="C155" s="158"/>
      <c r="D155" s="199"/>
      <c r="E155" s="134"/>
      <c r="F155" s="135"/>
      <c r="G155" s="134"/>
      <c r="H155" s="136"/>
    </row>
    <row r="156" spans="2:8" x14ac:dyDescent="0.45">
      <c r="B156" s="157"/>
      <c r="C156" s="158"/>
      <c r="D156" s="199"/>
      <c r="E156" s="134"/>
      <c r="F156" s="135"/>
      <c r="G156" s="134"/>
      <c r="H156" s="136"/>
    </row>
    <row r="157" spans="2:8" x14ac:dyDescent="0.45">
      <c r="B157" s="157"/>
      <c r="C157" s="158"/>
      <c r="D157" s="199"/>
      <c r="E157" s="134"/>
      <c r="F157" s="135"/>
      <c r="G157" s="134"/>
      <c r="H157" s="136"/>
    </row>
    <row r="158" spans="2:8" x14ac:dyDescent="0.45">
      <c r="B158" s="157"/>
      <c r="C158" s="158"/>
      <c r="D158" s="199"/>
      <c r="E158" s="134"/>
      <c r="F158" s="135"/>
      <c r="G158" s="134"/>
      <c r="H158" s="136"/>
    </row>
    <row r="159" spans="2:8" x14ac:dyDescent="0.45">
      <c r="B159" s="157"/>
      <c r="C159" s="158"/>
      <c r="D159" s="199"/>
      <c r="E159" s="134"/>
      <c r="F159" s="135"/>
      <c r="G159" s="134"/>
      <c r="H159" s="136"/>
    </row>
    <row r="160" spans="2:8" x14ac:dyDescent="0.45">
      <c r="B160" s="157"/>
      <c r="C160" s="158"/>
      <c r="D160" s="199"/>
      <c r="E160" s="134"/>
      <c r="F160" s="135"/>
      <c r="G160" s="134"/>
      <c r="H160" s="136"/>
    </row>
    <row r="161" spans="2:8" x14ac:dyDescent="0.45">
      <c r="B161" s="157"/>
      <c r="C161" s="158"/>
      <c r="D161" s="199"/>
      <c r="E161" s="134"/>
      <c r="F161" s="135"/>
      <c r="G161" s="134"/>
      <c r="H161" s="136"/>
    </row>
    <row r="162" spans="2:8" x14ac:dyDescent="0.45">
      <c r="B162" s="157"/>
      <c r="C162" s="158"/>
      <c r="D162" s="199"/>
      <c r="E162" s="134"/>
      <c r="F162" s="135"/>
      <c r="G162" s="134"/>
      <c r="H162" s="136"/>
    </row>
    <row r="163" spans="2:8" x14ac:dyDescent="0.45">
      <c r="B163" s="157"/>
      <c r="C163" s="158"/>
      <c r="D163" s="199"/>
      <c r="E163" s="134"/>
      <c r="F163" s="135"/>
      <c r="G163" s="134"/>
      <c r="H163" s="136"/>
    </row>
    <row r="164" spans="2:8" x14ac:dyDescent="0.45">
      <c r="B164" s="157"/>
      <c r="C164" s="158"/>
      <c r="D164" s="199"/>
      <c r="E164" s="134"/>
      <c r="F164" s="135"/>
      <c r="G164" s="134"/>
      <c r="H164" s="136"/>
    </row>
    <row r="165" spans="2:8" x14ac:dyDescent="0.45">
      <c r="B165" s="157"/>
      <c r="C165" s="158"/>
      <c r="D165" s="199"/>
      <c r="E165" s="134"/>
      <c r="F165" s="135"/>
      <c r="G165" s="134"/>
      <c r="H165" s="136"/>
    </row>
    <row r="166" spans="2:8" x14ac:dyDescent="0.45">
      <c r="B166" s="157"/>
      <c r="C166" s="158"/>
      <c r="D166" s="199"/>
      <c r="E166" s="134"/>
      <c r="F166" s="135"/>
      <c r="G166" s="134"/>
      <c r="H166" s="136"/>
    </row>
    <row r="167" spans="2:8" x14ac:dyDescent="0.45">
      <c r="B167" s="157"/>
      <c r="C167" s="158"/>
      <c r="D167" s="199"/>
      <c r="E167" s="134"/>
      <c r="F167" s="135"/>
      <c r="G167" s="134"/>
      <c r="H167" s="136"/>
    </row>
    <row r="168" spans="2:8" x14ac:dyDescent="0.45">
      <c r="B168" s="157"/>
      <c r="C168" s="158"/>
      <c r="D168" s="199"/>
      <c r="E168" s="134"/>
      <c r="F168" s="135"/>
      <c r="G168" s="134"/>
      <c r="H168" s="136"/>
    </row>
    <row r="169" spans="2:8" x14ac:dyDescent="0.45">
      <c r="B169" s="157"/>
      <c r="C169" s="158"/>
      <c r="D169" s="199"/>
      <c r="E169" s="134"/>
      <c r="F169" s="135"/>
      <c r="G169" s="134"/>
      <c r="H169" s="136"/>
    </row>
    <row r="170" spans="2:8" x14ac:dyDescent="0.45">
      <c r="B170" s="157"/>
      <c r="C170" s="158"/>
      <c r="D170" s="199"/>
      <c r="E170" s="134"/>
      <c r="F170" s="135"/>
      <c r="G170" s="134"/>
      <c r="H170" s="136"/>
    </row>
    <row r="171" spans="2:8" x14ac:dyDescent="0.45">
      <c r="B171" s="157"/>
      <c r="C171" s="158"/>
      <c r="D171" s="199"/>
      <c r="E171" s="134"/>
      <c r="F171" s="135"/>
      <c r="G171" s="134"/>
      <c r="H171" s="136"/>
    </row>
    <row r="172" spans="2:8" x14ac:dyDescent="0.45">
      <c r="B172" s="157"/>
      <c r="C172" s="158"/>
      <c r="D172" s="199"/>
      <c r="E172" s="134"/>
      <c r="F172" s="135"/>
      <c r="G172" s="134"/>
      <c r="H172" s="136"/>
    </row>
    <row r="173" spans="2:8" x14ac:dyDescent="0.45">
      <c r="B173" s="157"/>
      <c r="C173" s="158"/>
      <c r="D173" s="199"/>
      <c r="E173" s="134"/>
      <c r="F173" s="135"/>
      <c r="G173" s="134"/>
      <c r="H173" s="136"/>
    </row>
    <row r="174" spans="2:8" x14ac:dyDescent="0.45">
      <c r="B174" s="157"/>
      <c r="C174" s="158"/>
      <c r="D174" s="199"/>
      <c r="E174" s="134"/>
      <c r="F174" s="135"/>
      <c r="G174" s="134"/>
      <c r="H174" s="136"/>
    </row>
    <row r="175" spans="2:8" x14ac:dyDescent="0.45">
      <c r="B175" s="157"/>
      <c r="C175" s="158"/>
      <c r="D175" s="199"/>
      <c r="E175" s="134"/>
      <c r="F175" s="135"/>
      <c r="G175" s="134"/>
      <c r="H175" s="136"/>
    </row>
    <row r="176" spans="2:8" x14ac:dyDescent="0.45">
      <c r="B176" s="157"/>
      <c r="C176" s="158"/>
      <c r="D176" s="199"/>
      <c r="E176" s="134"/>
      <c r="F176" s="135"/>
      <c r="G176" s="134"/>
      <c r="H176" s="136"/>
    </row>
    <row r="177" spans="2:8" x14ac:dyDescent="0.45">
      <c r="B177" s="157"/>
      <c r="C177" s="158"/>
      <c r="D177" s="199"/>
      <c r="E177" s="134"/>
      <c r="F177" s="135"/>
      <c r="G177" s="134"/>
      <c r="H177" s="136"/>
    </row>
    <row r="178" spans="2:8" x14ac:dyDescent="0.45">
      <c r="B178" s="157"/>
      <c r="C178" s="158"/>
      <c r="D178" s="199"/>
      <c r="E178" s="134"/>
      <c r="F178" s="135"/>
      <c r="G178" s="134"/>
      <c r="H178" s="136"/>
    </row>
    <row r="179" spans="2:8" x14ac:dyDescent="0.45">
      <c r="B179" s="157"/>
      <c r="C179" s="158"/>
      <c r="D179" s="199"/>
      <c r="E179" s="134"/>
      <c r="F179" s="135"/>
      <c r="G179" s="134"/>
      <c r="H179" s="136"/>
    </row>
    <row r="180" spans="2:8" x14ac:dyDescent="0.45">
      <c r="B180" s="157"/>
      <c r="C180" s="158"/>
      <c r="D180" s="199"/>
      <c r="E180" s="134"/>
      <c r="F180" s="135"/>
      <c r="G180" s="134"/>
      <c r="H180" s="136"/>
    </row>
    <row r="181" spans="2:8" x14ac:dyDescent="0.45">
      <c r="B181" s="157"/>
      <c r="C181" s="158"/>
      <c r="D181" s="199"/>
      <c r="E181" s="134"/>
      <c r="F181" s="135"/>
      <c r="G181" s="134"/>
      <c r="H181" s="136"/>
    </row>
    <row r="182" spans="2:8" x14ac:dyDescent="0.45">
      <c r="B182" s="157"/>
      <c r="C182" s="158"/>
      <c r="D182" s="199"/>
      <c r="E182" s="134"/>
      <c r="F182" s="135"/>
      <c r="G182" s="134"/>
      <c r="H182" s="136"/>
    </row>
    <row r="183" spans="2:8" x14ac:dyDescent="0.45">
      <c r="B183" s="157"/>
      <c r="C183" s="158"/>
      <c r="D183" s="199"/>
      <c r="E183" s="134"/>
      <c r="F183" s="135"/>
      <c r="G183" s="134"/>
      <c r="H183" s="136"/>
    </row>
    <row r="184" spans="2:8" x14ac:dyDescent="0.45">
      <c r="B184" s="157"/>
      <c r="C184" s="158"/>
      <c r="D184" s="199"/>
      <c r="E184" s="134"/>
      <c r="F184" s="135"/>
      <c r="G184" s="134"/>
      <c r="H184" s="136"/>
    </row>
    <row r="185" spans="2:8" x14ac:dyDescent="0.45">
      <c r="B185" s="157"/>
      <c r="C185" s="158"/>
      <c r="D185" s="199"/>
      <c r="E185" s="134"/>
      <c r="F185" s="135"/>
      <c r="G185" s="134"/>
      <c r="H185" s="136"/>
    </row>
    <row r="186" spans="2:8" x14ac:dyDescent="0.45">
      <c r="B186" s="157"/>
      <c r="C186" s="158"/>
      <c r="D186" s="199"/>
      <c r="E186" s="134"/>
      <c r="F186" s="135"/>
      <c r="G186" s="134"/>
      <c r="H186" s="136"/>
    </row>
    <row r="187" spans="2:8" x14ac:dyDescent="0.45">
      <c r="B187" s="157"/>
      <c r="C187" s="158"/>
      <c r="D187" s="199"/>
      <c r="E187" s="134"/>
      <c r="F187" s="135"/>
      <c r="G187" s="134"/>
      <c r="H187" s="136"/>
    </row>
    <row r="188" spans="2:8" x14ac:dyDescent="0.45">
      <c r="B188" s="157"/>
      <c r="C188" s="158"/>
      <c r="D188" s="199"/>
      <c r="E188" s="134"/>
      <c r="F188" s="135"/>
      <c r="G188" s="134"/>
      <c r="H188" s="136"/>
    </row>
    <row r="189" spans="2:8" x14ac:dyDescent="0.45">
      <c r="B189" s="157"/>
      <c r="C189" s="158"/>
      <c r="D189" s="199"/>
      <c r="E189" s="134"/>
      <c r="F189" s="135"/>
      <c r="G189" s="134"/>
      <c r="H189" s="136"/>
    </row>
    <row r="190" spans="2:8" x14ac:dyDescent="0.45">
      <c r="B190" s="157"/>
      <c r="C190" s="158"/>
      <c r="D190" s="199"/>
      <c r="E190" s="134"/>
      <c r="F190" s="135"/>
      <c r="G190" s="134"/>
      <c r="H190" s="136"/>
    </row>
    <row r="191" spans="2:8" x14ac:dyDescent="0.45">
      <c r="B191" s="157"/>
      <c r="C191" s="158"/>
      <c r="D191" s="199"/>
      <c r="E191" s="134"/>
      <c r="F191" s="135"/>
      <c r="G191" s="134"/>
      <c r="H191" s="136"/>
    </row>
    <row r="192" spans="2:8" x14ac:dyDescent="0.45">
      <c r="B192" s="157"/>
      <c r="C192" s="158"/>
      <c r="D192" s="199"/>
      <c r="E192" s="134"/>
      <c r="F192" s="135"/>
      <c r="G192" s="134"/>
      <c r="H192" s="136"/>
    </row>
    <row r="193" spans="2:8" x14ac:dyDescent="0.45">
      <c r="B193" s="157"/>
      <c r="C193" s="158"/>
      <c r="D193" s="199"/>
      <c r="E193" s="134"/>
      <c r="F193" s="135"/>
      <c r="G193" s="134"/>
      <c r="H193" s="136"/>
    </row>
    <row r="194" spans="2:8" x14ac:dyDescent="0.45">
      <c r="B194" s="157"/>
      <c r="C194" s="158"/>
      <c r="D194" s="199"/>
      <c r="E194" s="134"/>
      <c r="F194" s="135"/>
      <c r="G194" s="134"/>
      <c r="H194" s="136"/>
    </row>
    <row r="195" spans="2:8" x14ac:dyDescent="0.45">
      <c r="B195" s="157"/>
      <c r="C195" s="158"/>
      <c r="D195" s="199"/>
      <c r="E195" s="134"/>
      <c r="F195" s="135"/>
      <c r="G195" s="134"/>
      <c r="H195" s="136"/>
    </row>
    <row r="196" spans="2:8" x14ac:dyDescent="0.45">
      <c r="B196" s="157"/>
      <c r="C196" s="158"/>
      <c r="D196" s="199"/>
      <c r="E196" s="134"/>
      <c r="F196" s="135"/>
      <c r="G196" s="134"/>
      <c r="H196" s="136"/>
    </row>
    <row r="197" spans="2:8" x14ac:dyDescent="0.45">
      <c r="B197" s="157"/>
      <c r="C197" s="158"/>
      <c r="D197" s="199"/>
      <c r="E197" s="134"/>
      <c r="F197" s="135"/>
      <c r="G197" s="134"/>
      <c r="H197" s="136"/>
    </row>
    <row r="198" spans="2:8" x14ac:dyDescent="0.45">
      <c r="B198" s="157"/>
      <c r="C198" s="158"/>
      <c r="D198" s="199"/>
      <c r="E198" s="134"/>
      <c r="F198" s="135"/>
      <c r="G198" s="134"/>
      <c r="H198" s="136"/>
    </row>
    <row r="199" spans="2:8" x14ac:dyDescent="0.45">
      <c r="B199" s="157"/>
      <c r="C199" s="158"/>
      <c r="D199" s="199"/>
      <c r="E199" s="134"/>
      <c r="F199" s="135"/>
      <c r="G199" s="134"/>
      <c r="H199" s="136"/>
    </row>
    <row r="200" spans="2:8" x14ac:dyDescent="0.45">
      <c r="B200" s="157"/>
      <c r="C200" s="158"/>
      <c r="D200" s="199"/>
      <c r="E200" s="134"/>
      <c r="F200" s="135"/>
      <c r="G200" s="134"/>
      <c r="H200" s="136"/>
    </row>
    <row r="201" spans="2:8" x14ac:dyDescent="0.45">
      <c r="B201" s="157"/>
      <c r="C201" s="158"/>
      <c r="D201" s="199"/>
      <c r="E201" s="134"/>
      <c r="F201" s="135"/>
      <c r="G201" s="134"/>
      <c r="H201" s="136"/>
    </row>
    <row r="202" spans="2:8" x14ac:dyDescent="0.45">
      <c r="B202" s="157"/>
      <c r="C202" s="158"/>
      <c r="D202" s="199"/>
      <c r="E202" s="134"/>
      <c r="F202" s="135"/>
      <c r="G202" s="134"/>
      <c r="H202" s="136"/>
    </row>
    <row r="203" spans="2:8" x14ac:dyDescent="0.45">
      <c r="B203" s="157"/>
      <c r="C203" s="158"/>
      <c r="D203" s="199"/>
      <c r="E203" s="134"/>
      <c r="F203" s="135"/>
      <c r="G203" s="134"/>
      <c r="H203" s="136"/>
    </row>
    <row r="204" spans="2:8" x14ac:dyDescent="0.45">
      <c r="B204" s="157"/>
      <c r="C204" s="158"/>
      <c r="D204" s="199"/>
      <c r="E204" s="134"/>
      <c r="F204" s="135"/>
      <c r="G204" s="134"/>
      <c r="H204" s="136"/>
    </row>
    <row r="205" spans="2:8" x14ac:dyDescent="0.45">
      <c r="B205" s="157"/>
      <c r="C205" s="158"/>
      <c r="D205" s="199"/>
      <c r="E205" s="134"/>
      <c r="F205" s="135"/>
      <c r="G205" s="134"/>
      <c r="H205" s="136"/>
    </row>
    <row r="206" spans="2:8" x14ac:dyDescent="0.45">
      <c r="B206" s="157"/>
      <c r="C206" s="158"/>
      <c r="D206" s="199"/>
      <c r="E206" s="134"/>
      <c r="F206" s="135"/>
      <c r="G206" s="134"/>
      <c r="H206" s="136"/>
    </row>
    <row r="207" spans="2:8" x14ac:dyDescent="0.45">
      <c r="B207" s="157"/>
      <c r="C207" s="158"/>
      <c r="D207" s="199"/>
      <c r="E207" s="134"/>
      <c r="F207" s="135"/>
      <c r="G207" s="134"/>
      <c r="H207" s="136"/>
    </row>
    <row r="208" spans="2:8" x14ac:dyDescent="0.45">
      <c r="B208" s="157"/>
      <c r="C208" s="158"/>
      <c r="D208" s="199"/>
      <c r="E208" s="134"/>
      <c r="F208" s="135"/>
      <c r="G208" s="134"/>
      <c r="H208" s="136"/>
    </row>
    <row r="209" spans="2:8" x14ac:dyDescent="0.45">
      <c r="B209" s="157"/>
      <c r="C209" s="158"/>
      <c r="D209" s="199"/>
      <c r="E209" s="134"/>
      <c r="F209" s="135"/>
      <c r="G209" s="134"/>
      <c r="H209" s="136"/>
    </row>
    <row r="210" spans="2:8" x14ac:dyDescent="0.45">
      <c r="B210" s="157"/>
      <c r="C210" s="158"/>
      <c r="D210" s="199"/>
      <c r="E210" s="134"/>
      <c r="F210" s="135"/>
      <c r="G210" s="134"/>
      <c r="H210" s="136"/>
    </row>
    <row r="211" spans="2:8" x14ac:dyDescent="0.45">
      <c r="B211" s="157"/>
      <c r="C211" s="158"/>
      <c r="D211" s="199"/>
      <c r="E211" s="134"/>
      <c r="F211" s="135"/>
      <c r="G211" s="134"/>
      <c r="H211" s="136"/>
    </row>
    <row r="212" spans="2:8" x14ac:dyDescent="0.45">
      <c r="B212" s="157"/>
      <c r="C212" s="158"/>
      <c r="D212" s="199"/>
      <c r="E212" s="134"/>
      <c r="F212" s="135"/>
      <c r="G212" s="134"/>
      <c r="H212" s="136"/>
    </row>
    <row r="213" spans="2:8" x14ac:dyDescent="0.45">
      <c r="B213" s="157"/>
      <c r="C213" s="158"/>
      <c r="D213" s="199"/>
      <c r="E213" s="134"/>
      <c r="F213" s="135"/>
      <c r="G213" s="134"/>
      <c r="H213" s="136"/>
    </row>
    <row r="214" spans="2:8" x14ac:dyDescent="0.45">
      <c r="B214" s="157"/>
      <c r="C214" s="158"/>
      <c r="D214" s="199"/>
      <c r="E214" s="134"/>
      <c r="F214" s="135"/>
      <c r="G214" s="134"/>
      <c r="H214" s="136"/>
    </row>
    <row r="215" spans="2:8" x14ac:dyDescent="0.45">
      <c r="B215" s="157"/>
      <c r="C215" s="158"/>
      <c r="D215" s="199"/>
      <c r="E215" s="134"/>
      <c r="F215" s="135"/>
      <c r="G215" s="134"/>
      <c r="H215" s="136"/>
    </row>
    <row r="216" spans="2:8" x14ac:dyDescent="0.45">
      <c r="B216" s="157"/>
      <c r="C216" s="158"/>
      <c r="D216" s="199"/>
      <c r="E216" s="134"/>
      <c r="F216" s="135"/>
      <c r="G216" s="134"/>
      <c r="H216" s="136"/>
    </row>
    <row r="217" spans="2:8" x14ac:dyDescent="0.45">
      <c r="B217" s="157"/>
      <c r="C217" s="158"/>
      <c r="D217" s="199"/>
      <c r="E217" s="134"/>
      <c r="F217" s="135"/>
      <c r="G217" s="134"/>
      <c r="H217" s="136"/>
    </row>
    <row r="218" spans="2:8" x14ac:dyDescent="0.45">
      <c r="B218" s="157"/>
      <c r="C218" s="158"/>
      <c r="D218" s="199"/>
      <c r="E218" s="134"/>
      <c r="F218" s="135"/>
      <c r="G218" s="134"/>
      <c r="H218" s="136"/>
    </row>
    <row r="219" spans="2:8" x14ac:dyDescent="0.45">
      <c r="B219" s="157"/>
      <c r="C219" s="158"/>
      <c r="D219" s="199"/>
      <c r="E219" s="134"/>
      <c r="F219" s="135"/>
      <c r="G219" s="134"/>
      <c r="H219" s="136"/>
    </row>
    <row r="220" spans="2:8" x14ac:dyDescent="0.45">
      <c r="B220" s="157"/>
      <c r="C220" s="158"/>
      <c r="D220" s="199"/>
      <c r="E220" s="134"/>
      <c r="F220" s="135"/>
      <c r="G220" s="134"/>
      <c r="H220" s="136"/>
    </row>
    <row r="221" spans="2:8" x14ac:dyDescent="0.45">
      <c r="B221" s="157"/>
      <c r="C221" s="158"/>
      <c r="D221" s="199"/>
      <c r="E221" s="134"/>
      <c r="F221" s="135"/>
      <c r="G221" s="134"/>
      <c r="H221" s="136"/>
    </row>
    <row r="222" spans="2:8" x14ac:dyDescent="0.45">
      <c r="B222" s="157"/>
      <c r="C222" s="158"/>
      <c r="D222" s="199"/>
      <c r="E222" s="134"/>
      <c r="F222" s="135"/>
      <c r="G222" s="134"/>
      <c r="H222" s="136"/>
    </row>
    <row r="223" spans="2:8" x14ac:dyDescent="0.45">
      <c r="B223" s="157"/>
      <c r="C223" s="158"/>
      <c r="D223" s="199"/>
      <c r="E223" s="134"/>
      <c r="F223" s="135"/>
      <c r="G223" s="134"/>
      <c r="H223" s="136"/>
    </row>
    <row r="224" spans="2:8" x14ac:dyDescent="0.45">
      <c r="B224" s="157"/>
      <c r="C224" s="158"/>
      <c r="D224" s="199"/>
      <c r="E224" s="134"/>
      <c r="F224" s="135"/>
      <c r="G224" s="134"/>
      <c r="H224" s="136"/>
    </row>
    <row r="225" spans="2:8" x14ac:dyDescent="0.45">
      <c r="B225" s="157"/>
      <c r="C225" s="158"/>
      <c r="D225" s="199"/>
      <c r="E225" s="134"/>
      <c r="F225" s="135"/>
      <c r="G225" s="134"/>
      <c r="H225" s="136"/>
    </row>
    <row r="226" spans="2:8" x14ac:dyDescent="0.45">
      <c r="B226" s="157"/>
      <c r="C226" s="158"/>
      <c r="D226" s="199"/>
      <c r="E226" s="134"/>
      <c r="F226" s="135"/>
      <c r="G226" s="134"/>
      <c r="H226" s="136"/>
    </row>
    <row r="227" spans="2:8" x14ac:dyDescent="0.45">
      <c r="B227" s="157"/>
      <c r="C227" s="158"/>
      <c r="D227" s="199"/>
      <c r="E227" s="134"/>
      <c r="F227" s="135"/>
      <c r="G227" s="134"/>
      <c r="H227" s="136"/>
    </row>
  </sheetData>
  <mergeCells count="1">
    <mergeCell ref="G1:H1"/>
  </mergeCells>
  <pageMargins left="0.78740157480314965" right="0.59055118110236227" top="0.98425196850393704" bottom="0.98425196850393704" header="0.51181102362204722" footer="0.51181102362204722"/>
  <pageSetup paperSize="9" scale="4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A6D873F4661E47A540B038CFCEC323" ma:contentTypeVersion="13" ma:contentTypeDescription="Create a new document." ma:contentTypeScope="" ma:versionID="7a9a0392a7d91d9986c95bb76e757515">
  <xsd:schema xmlns:xsd="http://www.w3.org/2001/XMLSchema" xmlns:xs="http://www.w3.org/2001/XMLSchema" xmlns:p="http://schemas.microsoft.com/office/2006/metadata/properties" xmlns:ns2="92928266-d7bd-48f2-b339-9a9464ccffd5" xmlns:ns3="8cb06272-68ab-4173-a08d-4c51db3e2d51" targetNamespace="http://schemas.microsoft.com/office/2006/metadata/properties" ma:root="true" ma:fieldsID="611daf7372caff939577cc28983fc50e" ns2:_="" ns3:_="">
    <xsd:import namespace="92928266-d7bd-48f2-b339-9a9464ccffd5"/>
    <xsd:import namespace="8cb06272-68ab-4173-a08d-4c51db3e2d5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928266-d7bd-48f2-b339-9a9464ccff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b06272-68ab-4173-a08d-4c51db3e2d5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4B7A7A-F57A-4CFE-A9FA-9F2F51431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928266-d7bd-48f2-b339-9a9464ccffd5"/>
    <ds:schemaRef ds:uri="8cb06272-68ab-4173-a08d-4c51db3e2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FDF220-8230-48DF-A292-A8C074273F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1FF5F65-1CEF-4996-8683-ED672BF0D5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Tilboðsblað</vt:lpstr>
      <vt:lpstr>1 Aðstaða og Jarðvinna</vt:lpstr>
      <vt:lpstr>2 Burðarvirki-200422</vt:lpstr>
      <vt:lpstr>3 Lagnir</vt:lpstr>
      <vt:lpstr>4 Rafkerfi</vt:lpstr>
      <vt:lpstr>5 Frágangur innanhúss</vt:lpstr>
      <vt:lpstr>6 Innréttingar og fastur búnaðu</vt:lpstr>
      <vt:lpstr>7 Frágangur utanhúss-130422</vt:lpstr>
      <vt:lpstr>8 Frágangur á lóð-200422</vt:lpstr>
      <vt:lpstr>'2 Burðarvirki-200422'!_Ref96695154</vt:lpstr>
      <vt:lpstr>'1 Aðstaða og Jarðvinna'!_Toc515453156</vt:lpstr>
      <vt:lpstr>'1 Aðstaða og Jarðvinna'!Print_Area</vt:lpstr>
      <vt:lpstr>'3 Lagnir'!Print_Area</vt:lpstr>
      <vt:lpstr>'4 Rafkerfi'!Print_Area</vt:lpstr>
      <vt:lpstr>'5 Frágangur innanhúss'!Print_Area</vt:lpstr>
      <vt:lpstr>'6 Innréttingar og fastur búnaðu'!Print_Area</vt:lpstr>
      <vt:lpstr>'7 Frágangur utanhúss-130422'!Print_Area</vt:lpstr>
      <vt:lpstr>Tilboðsblað!Print_Area</vt:lpstr>
      <vt:lpstr>'1 Aðstaða og Jarðvinna'!Print_Titles</vt:lpstr>
      <vt:lpstr>'2 Burðarvirki-200422'!Print_Titles</vt:lpstr>
      <vt:lpstr>'3 Lagnir'!Print_Titles</vt:lpstr>
      <vt:lpstr>'4 Rafkerfi'!Print_Titles</vt:lpstr>
      <vt:lpstr>'5 Frágangur innanhúss'!Print_Titles</vt:lpstr>
      <vt:lpstr>'6 Innréttingar og fastur búnaðu'!Print_Titles</vt:lpstr>
      <vt:lpstr>'7 Frágangur utanhúss-130422'!Print_Titles</vt:lpstr>
      <vt:lpstr>'8 Frágangur á lóð-200422'!Print_Titles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Dagný Tómasdóttir</dc:creator>
  <cp:keywords/>
  <dc:description/>
  <cp:lastModifiedBy>Dagný Tómasdóttir</cp:lastModifiedBy>
  <cp:revision/>
  <cp:lastPrinted>2022-03-10T17:38:25Z</cp:lastPrinted>
  <dcterms:created xsi:type="dcterms:W3CDTF">2022-02-16T18:03:30Z</dcterms:created>
  <dcterms:modified xsi:type="dcterms:W3CDTF">2022-04-20T16:03:22Z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0x01010092A6D873F4661E47A540B038CFCEC323</vt:lpwstr>
  </property>
</Properties>
</file>