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i\AppData\Local\Microsoft\Windows\INetCache\Content.Outlook\3TIU9LHY\"/>
    </mc:Choice>
  </mc:AlternateContent>
  <xr:revisionPtr revIDLastSave="0" documentId="13_ncr:1_{1AB4DD7D-2475-4251-B370-2BC1B54F738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Urriðah - Knattspv - Tilbblað" sheetId="2" r:id="rId1"/>
    <sheet name=" Urriðah - Knattspv - Tilbblað" sheetId="1" r:id="rId2"/>
  </sheets>
  <definedNames>
    <definedName name="_xlnm.Print_Area" localSheetId="1">' Urriðah - Knattspv - Tilbblað'!$A$1:$H$224</definedName>
    <definedName name="_xlnm.Print_Area" localSheetId="0">'Urriðah - Knattspv - Tilbblað'!$A$1:$D$13</definedName>
    <definedName name="_xlnm.Print_Titles" localSheetId="1">' Urriðah - Knattspv - Tilbblað'!$1:$4</definedName>
    <definedName name="samt1">' Urriðah - Knattspv - Tilbblað'!$H$12</definedName>
    <definedName name="samt2">' Urriðah - Knattspv - Tilbblað'!$H$42</definedName>
    <definedName name="samt3">' Urriðah - Knattspv - Tilbblað'!$H$71</definedName>
    <definedName name="samt4">' Urriðah - Knattspv - Tilbblað'!$H$142</definedName>
    <definedName name="samt5">' Urriðah - Knattspv - Tilbblað'!$H$204</definedName>
    <definedName name="samt6">' Urriðah - Knattspv - Tilbblað'!$H$224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7" i="1"/>
  <c r="H18" i="1"/>
  <c r="H19" i="1"/>
  <c r="H20" i="1"/>
  <c r="H67" i="1"/>
  <c r="H65" i="1"/>
  <c r="H66" i="1"/>
  <c r="H63" i="1"/>
  <c r="H64" i="1"/>
  <c r="H186" i="1"/>
  <c r="H124" i="1"/>
  <c r="H222" i="1"/>
  <c r="H221" i="1"/>
  <c r="H220" i="1"/>
  <c r="H219" i="1"/>
  <c r="H218" i="1"/>
  <c r="H216" i="1"/>
  <c r="H213" i="1"/>
  <c r="H212" i="1"/>
  <c r="H211" i="1"/>
  <c r="H210" i="1"/>
  <c r="H209" i="1"/>
  <c r="H208" i="1"/>
  <c r="H202" i="1"/>
  <c r="H201" i="1"/>
  <c r="H200" i="1"/>
  <c r="H198" i="1"/>
  <c r="H197" i="1"/>
  <c r="H194" i="1"/>
  <c r="H193" i="1"/>
  <c r="H192" i="1"/>
  <c r="H190" i="1"/>
  <c r="H189" i="1"/>
  <c r="H187" i="1"/>
  <c r="H185" i="1"/>
  <c r="H183" i="1"/>
  <c r="H181" i="1"/>
  <c r="H180" i="1"/>
  <c r="H178" i="1"/>
  <c r="H177" i="1"/>
  <c r="H174" i="1"/>
  <c r="H172" i="1"/>
  <c r="H169" i="1"/>
  <c r="H168" i="1"/>
  <c r="H167" i="1"/>
  <c r="H166" i="1"/>
  <c r="H165" i="1"/>
  <c r="H164" i="1"/>
  <c r="H163" i="1"/>
  <c r="H162" i="1"/>
  <c r="H161" i="1"/>
  <c r="H159" i="1"/>
  <c r="H158" i="1"/>
  <c r="H155" i="1"/>
  <c r="H154" i="1"/>
  <c r="H153" i="1"/>
  <c r="H151" i="1"/>
  <c r="H29" i="1"/>
  <c r="H25" i="1"/>
  <c r="H69" i="1" l="1"/>
  <c r="H224" i="1"/>
  <c r="H58" i="1"/>
  <c r="H60" i="1" s="1"/>
  <c r="H53" i="1"/>
  <c r="H55" i="1" s="1"/>
  <c r="H48" i="1"/>
  <c r="H47" i="1"/>
  <c r="H46" i="1"/>
  <c r="H50" i="1" l="1"/>
  <c r="H71" i="1" s="1"/>
  <c r="H150" i="1"/>
  <c r="H149" i="1"/>
  <c r="H148" i="1"/>
  <c r="H100" i="1" l="1"/>
  <c r="H24" i="1" l="1"/>
  <c r="H28" i="1"/>
  <c r="H27" i="1"/>
  <c r="H95" i="1"/>
  <c r="H91" i="1"/>
  <c r="H88" i="1"/>
  <c r="H86" i="1"/>
  <c r="H92" i="1"/>
  <c r="H90" i="1"/>
  <c r="H89" i="1"/>
  <c r="H87" i="1"/>
  <c r="H82" i="1"/>
  <c r="H80" i="1"/>
  <c r="H79" i="1"/>
  <c r="H76" i="1"/>
  <c r="H75" i="1"/>
  <c r="H39" i="1"/>
  <c r="H85" i="1"/>
  <c r="H115" i="1"/>
  <c r="H114" i="1"/>
  <c r="H83" i="1"/>
  <c r="H146" i="1" l="1"/>
  <c r="H204" i="1" s="1"/>
  <c r="H140" i="1"/>
  <c r="H139" i="1"/>
  <c r="H138" i="1"/>
  <c r="H137" i="1"/>
  <c r="H135" i="1"/>
  <c r="H134" i="1"/>
  <c r="H133" i="1"/>
  <c r="H132" i="1"/>
  <c r="H130" i="1"/>
  <c r="H128" i="1"/>
  <c r="H127" i="1"/>
  <c r="H126" i="1"/>
  <c r="H125" i="1"/>
  <c r="H123" i="1"/>
  <c r="H122" i="1"/>
  <c r="H121" i="1"/>
  <c r="H120" i="1"/>
  <c r="H119" i="1"/>
  <c r="H118" i="1"/>
  <c r="H117" i="1"/>
  <c r="H116" i="1"/>
  <c r="H113" i="1"/>
  <c r="H111" i="1"/>
  <c r="H110" i="1"/>
  <c r="H109" i="1"/>
  <c r="H108" i="1"/>
  <c r="H105" i="1"/>
  <c r="H103" i="1"/>
  <c r="H101" i="1"/>
  <c r="H99" i="1"/>
  <c r="H98" i="1"/>
  <c r="H97" i="1"/>
  <c r="H78" i="1"/>
  <c r="H40" i="1"/>
  <c r="H37" i="1"/>
  <c r="H36" i="1"/>
  <c r="H33" i="1"/>
  <c r="H31" i="1"/>
  <c r="H30" i="1"/>
  <c r="H23" i="1"/>
  <c r="H42" i="1" l="1"/>
  <c r="H84" i="1"/>
  <c r="D11" i="2" l="1"/>
  <c r="D7" i="2"/>
  <c r="H81" i="1"/>
  <c r="D10" i="2" l="1"/>
  <c r="D8" i="2" l="1"/>
  <c r="H77" i="1"/>
  <c r="H142" i="1" s="1"/>
  <c r="H12" i="1"/>
  <c r="D6" i="2" s="1"/>
  <c r="D9" i="2" l="1"/>
  <c r="D13" i="2" s="1"/>
</calcChain>
</file>

<file path=xl/sharedStrings.xml><?xml version="1.0" encoding="utf-8"?>
<sst xmlns="http://schemas.openxmlformats.org/spreadsheetml/2006/main" count="454" uniqueCount="312">
  <si>
    <t>Nr.</t>
  </si>
  <si>
    <t>Verkþáttur</t>
  </si>
  <si>
    <t>Ein.</t>
  </si>
  <si>
    <t>Kr.</t>
  </si>
  <si>
    <t>1.</t>
  </si>
  <si>
    <t>AÐSTAÐA OG UNDIRBÚNINGUR FRAMKVÆMDA</t>
  </si>
  <si>
    <t>1.1</t>
  </si>
  <si>
    <t>AÐSTAÐA</t>
  </si>
  <si>
    <t>1.1.1</t>
  </si>
  <si>
    <t>Uppsetning aðstöðu</t>
  </si>
  <si>
    <t>heild</t>
  </si>
  <si>
    <t>1.1.2</t>
  </si>
  <si>
    <t>Rekstur vinnusvæðis</t>
  </si>
  <si>
    <t>1.1.3</t>
  </si>
  <si>
    <t>Frágangur í verklok</t>
  </si>
  <si>
    <t>Samtals liður 1 færist á tilboðsblað</t>
  </si>
  <si>
    <t>2.</t>
  </si>
  <si>
    <t>JARÐVINNA</t>
  </si>
  <si>
    <t>2.1</t>
  </si>
  <si>
    <t>2.1.1</t>
  </si>
  <si>
    <r>
      <t>m</t>
    </r>
    <r>
      <rPr>
        <vertAlign val="superscript"/>
        <sz val="10"/>
        <rFont val="Arial"/>
        <family val="2"/>
      </rPr>
      <t>3</t>
    </r>
  </si>
  <si>
    <t>2.1.2</t>
  </si>
  <si>
    <r>
      <t>m</t>
    </r>
    <r>
      <rPr>
        <vertAlign val="superscript"/>
        <sz val="10"/>
        <rFont val="Arial"/>
        <family val="2"/>
      </rPr>
      <t>2</t>
    </r>
  </si>
  <si>
    <t>Losun klappar</t>
  </si>
  <si>
    <t>2.2</t>
  </si>
  <si>
    <t>2.2.1</t>
  </si>
  <si>
    <t>2.2.2</t>
  </si>
  <si>
    <t>2.2.3</t>
  </si>
  <si>
    <t>2.3</t>
  </si>
  <si>
    <t>2.3.1</t>
  </si>
  <si>
    <t>m</t>
  </si>
  <si>
    <t>Samtals liður 2. færist á tilboðsblað</t>
  </si>
  <si>
    <t>3.</t>
  </si>
  <si>
    <t>BURÐARVIRKI</t>
  </si>
  <si>
    <t>3.1</t>
  </si>
  <si>
    <t>Samtals liður 3. færist á tilboðsblað</t>
  </si>
  <si>
    <t>4.</t>
  </si>
  <si>
    <t>LAGNIR</t>
  </si>
  <si>
    <t>4.1</t>
  </si>
  <si>
    <t>4.1.1</t>
  </si>
  <si>
    <t>4.1.2</t>
  </si>
  <si>
    <t>stk.</t>
  </si>
  <si>
    <t>4.1.3</t>
  </si>
  <si>
    <t>4.2</t>
  </si>
  <si>
    <t>SNJÓBRÆÐSLULAGNIR</t>
  </si>
  <si>
    <t>4.2.1</t>
  </si>
  <si>
    <t>4.2.2</t>
  </si>
  <si>
    <t>Stofn- og dreifilagnir í jörð</t>
  </si>
  <si>
    <t>stk</t>
  </si>
  <si>
    <t>Einangrun</t>
  </si>
  <si>
    <t>Prófanir á lögnum</t>
  </si>
  <si>
    <t>5.</t>
  </si>
  <si>
    <t>5.1</t>
  </si>
  <si>
    <t>LÁGSPENNA</t>
  </si>
  <si>
    <t>5.1.1</t>
  </si>
  <si>
    <t>Heimtaug og sökkulskaut</t>
  </si>
  <si>
    <t>5.1.2</t>
  </si>
  <si>
    <t>Aðaltaugar</t>
  </si>
  <si>
    <t>5.1.3</t>
  </si>
  <si>
    <t>Töflur</t>
  </si>
  <si>
    <t>Töfluskápar</t>
  </si>
  <si>
    <t>Rafbúnaður í töfluskápum</t>
  </si>
  <si>
    <t xml:space="preserve">Sjálfvör 3x16A ( C ) </t>
  </si>
  <si>
    <t xml:space="preserve">Lekarofar 4x63A&lt;=30mA </t>
  </si>
  <si>
    <t xml:space="preserve">Mælauppsetning og frágangur, aðaltafla </t>
  </si>
  <si>
    <t>Tengiklemmur, raðklemmur og víring</t>
  </si>
  <si>
    <t>5.1.4</t>
  </si>
  <si>
    <t>Strengjaleiðir</t>
  </si>
  <si>
    <t>5.1.4.1</t>
  </si>
  <si>
    <t>Pípur</t>
  </si>
  <si>
    <t>5.1.4.2</t>
  </si>
  <si>
    <t>Pípur í jörðu</t>
  </si>
  <si>
    <t>Tengidósir með plastnipplum</t>
  </si>
  <si>
    <t>5.1.5</t>
  </si>
  <si>
    <t>Rofar</t>
  </si>
  <si>
    <t>5.1.6</t>
  </si>
  <si>
    <t>Ljósa- og tenglalagnir</t>
  </si>
  <si>
    <t>5.1.6.1</t>
  </si>
  <si>
    <t>5.1.6.2</t>
  </si>
  <si>
    <t>Strengir</t>
  </si>
  <si>
    <t>5.1.6.3</t>
  </si>
  <si>
    <t>5.1.7</t>
  </si>
  <si>
    <t>Samtals liður 5. færist á tilboðsblað</t>
  </si>
  <si>
    <t>6.</t>
  </si>
  <si>
    <t>FRÁGANGUR YFIRBORÐS OG UMHVERFIS</t>
  </si>
  <si>
    <t>6.1</t>
  </si>
  <si>
    <t>JÖFNUNARLAG</t>
  </si>
  <si>
    <t>6.2</t>
  </si>
  <si>
    <t>6.3</t>
  </si>
  <si>
    <t>Samtals liður 6. færist á tilboðsblað</t>
  </si>
  <si>
    <t>Þrýstiprófun</t>
  </si>
  <si>
    <t>HITALAGNIR INNANHÚSS</t>
  </si>
  <si>
    <t>Pípur og tengistykki</t>
  </si>
  <si>
    <t>Lokar, mælar og búnaður</t>
  </si>
  <si>
    <t xml:space="preserve">  Öryggislokar DN32, 6 bar</t>
  </si>
  <si>
    <t xml:space="preserve">  Þrýstimælar</t>
  </si>
  <si>
    <t xml:space="preserve">  Hitamælar</t>
  </si>
  <si>
    <t xml:space="preserve">  Tæmingarloki</t>
  </si>
  <si>
    <t xml:space="preserve">  Lofttæming</t>
  </si>
  <si>
    <t>Dælur</t>
  </si>
  <si>
    <t>Uppsetning stjórntækja</t>
  </si>
  <si>
    <t xml:space="preserve">  Hitanemar, vasar í vatnsrás</t>
  </si>
  <si>
    <t>Áfylling og lofttæming</t>
  </si>
  <si>
    <t>Stilling hitakerfa</t>
  </si>
  <si>
    <t xml:space="preserve"> Rennslisstillingar</t>
  </si>
  <si>
    <t>Málun lagna</t>
  </si>
  <si>
    <t>Merking lagna</t>
  </si>
  <si>
    <t>Rekstrargögn</t>
  </si>
  <si>
    <t>1.1.4</t>
  </si>
  <si>
    <t>Byggingagirðing</t>
  </si>
  <si>
    <t>Uppgröftur og endurfylling</t>
  </si>
  <si>
    <t>Söndun með lögnum</t>
  </si>
  <si>
    <t>SAMTALS HEILDARKOSTNAÐUR</t>
  </si>
  <si>
    <t>FRAMKVÆMDAKOSTNAÐUR</t>
  </si>
  <si>
    <t>4.3</t>
  </si>
  <si>
    <t>4.3.2</t>
  </si>
  <si>
    <t>4.3.3</t>
  </si>
  <si>
    <t>4.3.4</t>
  </si>
  <si>
    <t>4.3.5</t>
  </si>
  <si>
    <t>4.3.8</t>
  </si>
  <si>
    <t>4.3.9</t>
  </si>
  <si>
    <t>4.3.10</t>
  </si>
  <si>
    <t>Samtals liður 4 færist á tilboðsblað</t>
  </si>
  <si>
    <t>JARÐVINNA VEGNA HITALAGNA</t>
  </si>
  <si>
    <t>Vinnurafmagn</t>
  </si>
  <si>
    <t>Aðaltafla T1.1</t>
  </si>
  <si>
    <t>5.1.5.1</t>
  </si>
  <si>
    <t>5.1.5.2</t>
  </si>
  <si>
    <t>Tenglar</t>
  </si>
  <si>
    <t>5.1.6.4</t>
  </si>
  <si>
    <t>Raftaugar, vír og lausataugar</t>
  </si>
  <si>
    <t>5.1.6.5</t>
  </si>
  <si>
    <t>Lampar</t>
  </si>
  <si>
    <t>Spólurofi 3P 16A</t>
  </si>
  <si>
    <t xml:space="preserve">Sjálfvör 1x16A </t>
  </si>
  <si>
    <t>Dósir</t>
  </si>
  <si>
    <t>4.3.6</t>
  </si>
  <si>
    <t>4.3.7</t>
  </si>
  <si>
    <t>4.2.3</t>
  </si>
  <si>
    <t>Aðflutt fylling</t>
  </si>
  <si>
    <t>TILBOÐSSKRÁ</t>
  </si>
  <si>
    <t>TILBOÐSBLAÐ</t>
  </si>
  <si>
    <t>RAFKERFI</t>
  </si>
  <si>
    <t>- Dýpt 0.0 - 0.5 m</t>
  </si>
  <si>
    <t xml:space="preserve">- Gröftur 2 lagnir </t>
  </si>
  <si>
    <t>- Gröftur 3 lagnir</t>
  </si>
  <si>
    <t>- Söndun 3 lagnir</t>
  </si>
  <si>
    <t>Álpípur / járnpípur, 20mm á veggi / loft</t>
  </si>
  <si>
    <t>16A tengill  IP54 utanáliggjandi í tæknirými</t>
  </si>
  <si>
    <t>16A tengill 3-fasa IP54 utanáliggjandi í tæknirými</t>
  </si>
  <si>
    <t>Einfaldur rofi utanáliggjandi</t>
  </si>
  <si>
    <t>Jarðvír 10mm²</t>
  </si>
  <si>
    <t>Lausataug 3x1,5mm²</t>
  </si>
  <si>
    <t>Lausataug 5x2,5mm²</t>
  </si>
  <si>
    <t>Filtlag - lokun á fyllingu, 2 cm</t>
  </si>
  <si>
    <t>MALBIK, 5 cm</t>
  </si>
  <si>
    <t>SÖGUN MALBIKS</t>
  </si>
  <si>
    <t>6.4</t>
  </si>
  <si>
    <t>STÁLRIMLAGIRÐING OG HLIÐ</t>
  </si>
  <si>
    <t>Undirstöður girðinga</t>
  </si>
  <si>
    <t>Stálrimlagirðing og hlið</t>
  </si>
  <si>
    <t>Magn</t>
  </si>
  <si>
    <t>Kr/ein.</t>
  </si>
  <si>
    <t>Snjóbræðsluslaufur</t>
  </si>
  <si>
    <t>4.2.6</t>
  </si>
  <si>
    <t>4.3.1</t>
  </si>
  <si>
    <t xml:space="preserve">  Stopploki DN65</t>
  </si>
  <si>
    <t xml:space="preserve">  Stopploki DN110</t>
  </si>
  <si>
    <t xml:space="preserve">  Einstreymisloki DN65</t>
  </si>
  <si>
    <t xml:space="preserve">  Einstreymisloki DN110</t>
  </si>
  <si>
    <t xml:space="preserve">  Mótorloki, flangsloki DN 40 (32)</t>
  </si>
  <si>
    <t>2.2.4</t>
  </si>
  <si>
    <t>Losun á klöpp</t>
  </si>
  <si>
    <t>ø400 mm blikkhólkar</t>
  </si>
  <si>
    <t>Drenmöl yfir ræsilagnir</t>
  </si>
  <si>
    <t>Síudúkur yfir ræsilagnir</t>
  </si>
  <si>
    <t>3x2,5 mm²</t>
  </si>
  <si>
    <t>5x2,5 mm²</t>
  </si>
  <si>
    <t>5.1.8</t>
  </si>
  <si>
    <t>5.1.9</t>
  </si>
  <si>
    <t>5.1.10</t>
  </si>
  <si>
    <t>Sólarklukka tvístöðu</t>
  </si>
  <si>
    <t xml:space="preserve">    Brottakstur, laust efni</t>
  </si>
  <si>
    <t xml:space="preserve">    Brottakstur, klöpp</t>
  </si>
  <si>
    <t>4.1.4</t>
  </si>
  <si>
    <t>Undir malbikuð svæði 5 cm</t>
  </si>
  <si>
    <t>Undir knattspyrnugras, 8 cm</t>
  </si>
  <si>
    <t>Drenlögn</t>
  </si>
  <si>
    <t>- Ø110</t>
  </si>
  <si>
    <t>- Ø110 - barki</t>
  </si>
  <si>
    <t>Brunnar</t>
  </si>
  <si>
    <t xml:space="preserve">- Ø25 PP (88 slaufur @ 137m)   </t>
  </si>
  <si>
    <t>- Ø110 PPr, SDR11</t>
  </si>
  <si>
    <t>- Ø90 PPr, SDR11</t>
  </si>
  <si>
    <t>- Ø75 PPr, SDR11</t>
  </si>
  <si>
    <t>- Ø63 PPr, SDR11</t>
  </si>
  <si>
    <t>PE-hólkar ø110x10mm í jörð</t>
  </si>
  <si>
    <t xml:space="preserve">  Þrýstijafnari, PJ1</t>
  </si>
  <si>
    <t xml:space="preserve">  Slaufuloki, SL1</t>
  </si>
  <si>
    <t xml:space="preserve">  Loftskilja, LS1</t>
  </si>
  <si>
    <t>- Söndun 2 lagnir</t>
  </si>
  <si>
    <t>Skólplagnir</t>
  </si>
  <si>
    <t>Regnvatnslagnir</t>
  </si>
  <si>
    <t>- Ø40PE, SDR17, þrýstilögn</t>
  </si>
  <si>
    <t>Þrýstilagnir og affall hitaveitu</t>
  </si>
  <si>
    <t>4.1.5</t>
  </si>
  <si>
    <t>4.1.6</t>
  </si>
  <si>
    <t>Brunndæla</t>
  </si>
  <si>
    <t>4.1.7</t>
  </si>
  <si>
    <t>4.1.8</t>
  </si>
  <si>
    <t>Gólfniðurfall</t>
  </si>
  <si>
    <t>- Ø75PE, SDR17, Affall hitaveitu</t>
  </si>
  <si>
    <t>Tengingar</t>
  </si>
  <si>
    <t>- Affall hitaveitu, tenging við götulögn</t>
  </si>
  <si>
    <t>- Regnvatnslögn, tenging við steypta rennu</t>
  </si>
  <si>
    <t>FRÁVEITULAGNIR</t>
  </si>
  <si>
    <t>ø600 plast hæð ca. 1,6 m</t>
  </si>
  <si>
    <t>ø400 plast hæð ca. 0,8 m</t>
  </si>
  <si>
    <t xml:space="preserve">  Ø25-32 PPr</t>
  </si>
  <si>
    <t xml:space="preserve">  Ø110 PPr</t>
  </si>
  <si>
    <t xml:space="preserve">  DN65, stálrör</t>
  </si>
  <si>
    <t xml:space="preserve">  Ø75 PPr</t>
  </si>
  <si>
    <t xml:space="preserve">  Einstreymisloki DN25</t>
  </si>
  <si>
    <t xml:space="preserve">  Stillilokar, ST1,ST2</t>
  </si>
  <si>
    <t xml:space="preserve">  Sigti DN65</t>
  </si>
  <si>
    <t xml:space="preserve">  Hringrásardælur,  DH1, DH2</t>
  </si>
  <si>
    <t xml:space="preserve">  Stopploki DN25</t>
  </si>
  <si>
    <t>- Söndun undir drenlagnir</t>
  </si>
  <si>
    <t>- Dýpt 1.2-1.4m</t>
  </si>
  <si>
    <t>- Dýpt 0.6-1.0m</t>
  </si>
  <si>
    <t>Uppgröftur og endurfylling lagnaskurði</t>
  </si>
  <si>
    <t>- Þrýstilögn, tenging við skólpögn</t>
  </si>
  <si>
    <t>Suðustútar á dreifiagnir ø25 á ø63-110</t>
  </si>
  <si>
    <t>Tengiskápur fyrir inntak ljósleiðara S1.1</t>
  </si>
  <si>
    <t xml:space="preserve">heild </t>
  </si>
  <si>
    <t>Heimtaug</t>
  </si>
  <si>
    <t xml:space="preserve">Sökkulskaut </t>
  </si>
  <si>
    <t xml:space="preserve">Spennujöfnun </t>
  </si>
  <si>
    <t>Jarðtengib. f. samt. á sökkulskauti</t>
  </si>
  <si>
    <t>Strengstigar / netstigar</t>
  </si>
  <si>
    <t>Netstigar 200 mm</t>
  </si>
  <si>
    <t>Tengidós fyrir samtengingu á sökkulskauti</t>
  </si>
  <si>
    <t>Lampi L1, LED utanáliggjandi IP65</t>
  </si>
  <si>
    <t>Lampi L3, LED vegglampi utanáliggjandi IP65</t>
  </si>
  <si>
    <t>Lampi L2, ÚT-ljós með sjálfprófunarbúnaði</t>
  </si>
  <si>
    <t>Lagnir í jörðu</t>
  </si>
  <si>
    <t>5.1.8.1</t>
  </si>
  <si>
    <t>Rekstrargögn lágspennukerfa</t>
  </si>
  <si>
    <t>Úttekt á rafkerfum</t>
  </si>
  <si>
    <t xml:space="preserve">ø110mm pípur </t>
  </si>
  <si>
    <t xml:space="preserve">ø75mm pípur </t>
  </si>
  <si>
    <t>Aflrofi 100/63A</t>
  </si>
  <si>
    <t>5.1.8.2</t>
  </si>
  <si>
    <t>Ídráttarbrunnar á lóð</t>
  </si>
  <si>
    <t xml:space="preserve">Ídráttarbrunnur ø600x500mm með dreni í botni </t>
  </si>
  <si>
    <t>- Söndun yfir/undir lagnir</t>
  </si>
  <si>
    <t>5x16 mm² jarðstrengur á milli aðaltöflu og mastra</t>
  </si>
  <si>
    <t>5x10 mm² strengur á milli aðaltöflu og stjórntöflu snjóbræðslu</t>
  </si>
  <si>
    <t>5x4 mm² jarðstrengur á milli aðaltöflu og skólpdælu</t>
  </si>
  <si>
    <t xml:space="preserve">Sjálfvör 3x40A ( C ) </t>
  </si>
  <si>
    <t>Steypumót</t>
  </si>
  <si>
    <t>Undirstöðumót</t>
  </si>
  <si>
    <t>m²</t>
  </si>
  <si>
    <t>Veggjamót</t>
  </si>
  <si>
    <t>Plötumót</t>
  </si>
  <si>
    <t>Járnbending</t>
  </si>
  <si>
    <t>kg</t>
  </si>
  <si>
    <t>Steinsteypa</t>
  </si>
  <si>
    <t>Steypa C30/37, veðurþolin</t>
  </si>
  <si>
    <t>m³</t>
  </si>
  <si>
    <t>3.1.1</t>
  </si>
  <si>
    <t>3.1.2</t>
  </si>
  <si>
    <t>3.1.3</t>
  </si>
  <si>
    <t>3.2</t>
  </si>
  <si>
    <t>3.2.1</t>
  </si>
  <si>
    <t>3.3</t>
  </si>
  <si>
    <t>3.3.1</t>
  </si>
  <si>
    <t>Samtals liður 3.1</t>
  </si>
  <si>
    <t>Samtals liður 3.2</t>
  </si>
  <si>
    <t>Samtals liður 3.3</t>
  </si>
  <si>
    <t>URRIÐAHOLT - ÚTIVISTAR- OG ÍÞRÓTTASVÆÐI</t>
  </si>
  <si>
    <t>KNATTSPYRNUVÖLLUR</t>
  </si>
  <si>
    <t>JARÐVINNA VIÐ KNATTSPYRNUVÖLL</t>
  </si>
  <si>
    <t>URRIÐAHOLT - ÚTVISTAR- OG ÍÞRÓTTASVÆÐI</t>
  </si>
  <si>
    <t>Stálrimlagirðing, hæð 2.0 m</t>
  </si>
  <si>
    <t>6.5</t>
  </si>
  <si>
    <t>6.5.1</t>
  </si>
  <si>
    <t>6.5.2</t>
  </si>
  <si>
    <t>Stálrimlagirðing, hæð 1.0 m</t>
  </si>
  <si>
    <t>Einfalt hlið (1.5m), hæð 1.0 m</t>
  </si>
  <si>
    <t>Einfalt hlið (1.5m), hæð 2.0 m</t>
  </si>
  <si>
    <t>Aksturshlið (3.5m), hæð 1.0 m</t>
  </si>
  <si>
    <t>FORSTEYPTUR RENNUSTEINN 20 x 20 x 8 cm</t>
  </si>
  <si>
    <t>- Dýpt 0.7m fyrir raflagnir</t>
  </si>
  <si>
    <t>- Söndun yfir/undir raflagnir</t>
  </si>
  <si>
    <t>JARÐVINNA VEGNA FRÁRENNSLISLAGNA OG RAFMAGNS</t>
  </si>
  <si>
    <t>2.1.3</t>
  </si>
  <si>
    <t>2.2.5</t>
  </si>
  <si>
    <t>2.3.2</t>
  </si>
  <si>
    <t>Uppgröftur</t>
  </si>
  <si>
    <t>3.4</t>
  </si>
  <si>
    <t>Frágangur tæknirýmis</t>
  </si>
  <si>
    <t>3.4.1</t>
  </si>
  <si>
    <t>3.4.2</t>
  </si>
  <si>
    <t>3.4.3</t>
  </si>
  <si>
    <t>3.4.4</t>
  </si>
  <si>
    <t>3.4.5</t>
  </si>
  <si>
    <t>Grófhúðun einangraðra veggja</t>
  </si>
  <si>
    <t>Utanhússhurð með karmi og hurðabúnaði</t>
  </si>
  <si>
    <t>Gólfílögn og vélslípun, 50-60 mm</t>
  </si>
  <si>
    <r>
      <t>Einangrun veggir og loftaplata innanh., 100 mm, 80kg/m</t>
    </r>
    <r>
      <rPr>
        <vertAlign val="superscript"/>
        <sz val="10"/>
        <rFont val="Arial"/>
        <family val="2"/>
      </rPr>
      <t>3</t>
    </r>
  </si>
  <si>
    <r>
      <t>Einangrun sökkla og plötu, 100 mm, 80kg/m</t>
    </r>
    <r>
      <rPr>
        <vertAlign val="superscript"/>
        <sz val="10"/>
        <rFont val="Arial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</si>
</sst>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k_r_._-;\-* #,##0\ _k_r_._-;_-* &quot;-&quot;\ _k_r_._-;_-@_-"/>
    <numFmt numFmtId="165" formatCode="0.0"/>
  </numFmts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29">
    <xf numFmtId="0" fontId="0" fillId="0" borderId="0" xfId="0"/>
    <xf numFmtId="3" fontId="2" fillId="2" borderId="2" xfId="0" applyNumberFormat="1" applyFont="1" applyFill="1" applyBorder="1" applyProtection="1">
      <protection locked="0"/>
    </xf>
    <xf numFmtId="3" fontId="2" fillId="2" borderId="2" xfId="0" applyNumberFormat="1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>
      <alignment vertical="center"/>
    </xf>
    <xf numFmtId="0" fontId="2" fillId="2" borderId="4" xfId="1" applyFont="1" applyFill="1" applyBorder="1"/>
    <xf numFmtId="3" fontId="2" fillId="2" borderId="4" xfId="1" applyNumberFormat="1" applyFont="1" applyFill="1" applyBorder="1"/>
    <xf numFmtId="0" fontId="1" fillId="2" borderId="4" xfId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vertical="center"/>
    </xf>
    <xf numFmtId="0" fontId="2" fillId="2" borderId="2" xfId="1" applyFont="1" applyFill="1" applyBorder="1"/>
    <xf numFmtId="3" fontId="2" fillId="2" borderId="2" xfId="1" applyNumberFormat="1" applyFont="1" applyFill="1" applyBorder="1"/>
    <xf numFmtId="0" fontId="1" fillId="2" borderId="2" xfId="1" applyFont="1" applyFill="1" applyBorder="1" applyAlignment="1">
      <alignment horizontal="right" vertical="center"/>
    </xf>
    <xf numFmtId="0" fontId="1" fillId="2" borderId="1" xfId="1" applyFont="1" applyFill="1" applyBorder="1" applyAlignment="1">
      <alignment vertical="center"/>
    </xf>
    <xf numFmtId="3" fontId="1" fillId="2" borderId="1" xfId="1" applyNumberFormat="1" applyFont="1" applyFill="1" applyBorder="1" applyAlignment="1">
      <alignment horizontal="center" vertical="center"/>
    </xf>
    <xf numFmtId="165" fontId="1" fillId="2" borderId="1" xfId="1" applyNumberFormat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vertical="center"/>
    </xf>
    <xf numFmtId="3" fontId="1" fillId="2" borderId="0" xfId="1" applyNumberFormat="1" applyFont="1" applyFill="1" applyBorder="1" applyAlignment="1">
      <alignment horizontal="center" vertical="center"/>
    </xf>
    <xf numFmtId="165" fontId="1" fillId="2" borderId="0" xfId="1" applyNumberFormat="1" applyFont="1" applyFill="1" applyBorder="1" applyAlignment="1">
      <alignment horizontal="center" vertical="center"/>
    </xf>
    <xf numFmtId="0" fontId="1" fillId="2" borderId="0" xfId="1" applyFont="1" applyFill="1"/>
    <xf numFmtId="0" fontId="2" fillId="2" borderId="0" xfId="1" applyFont="1" applyFill="1"/>
    <xf numFmtId="3" fontId="2" fillId="2" borderId="0" xfId="1" applyNumberFormat="1" applyFont="1" applyFill="1"/>
    <xf numFmtId="165" fontId="2" fillId="2" borderId="0" xfId="1" applyNumberFormat="1" applyFont="1" applyFill="1"/>
    <xf numFmtId="49" fontId="1" fillId="2" borderId="0" xfId="1" quotePrefix="1" applyNumberFormat="1" applyFont="1" applyFill="1" applyAlignment="1">
      <alignment horizontal="left"/>
    </xf>
    <xf numFmtId="0" fontId="1" fillId="2" borderId="0" xfId="1" applyFont="1" applyFill="1" applyAlignment="1">
      <alignment horizontal="left"/>
    </xf>
    <xf numFmtId="49" fontId="1" fillId="2" borderId="0" xfId="1" applyNumberFormat="1" applyFont="1" applyFill="1" applyAlignment="1">
      <alignment horizontal="left"/>
    </xf>
    <xf numFmtId="3" fontId="2" fillId="2" borderId="0" xfId="1" applyNumberFormat="1" applyFont="1" applyFill="1" applyBorder="1"/>
    <xf numFmtId="0" fontId="2" fillId="2" borderId="0" xfId="1" applyFill="1"/>
    <xf numFmtId="3" fontId="2" fillId="2" borderId="3" xfId="1" applyNumberFormat="1" applyFont="1" applyFill="1" applyBorder="1"/>
    <xf numFmtId="0" fontId="2" fillId="2" borderId="0" xfId="1" applyFill="1" applyBorder="1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Protection="1"/>
    <xf numFmtId="0" fontId="2" fillId="2" borderId="0" xfId="0" applyFont="1" applyFill="1" applyAlignment="1" applyProtection="1">
      <alignment horizontal="center"/>
    </xf>
    <xf numFmtId="3" fontId="2" fillId="2" borderId="0" xfId="0" applyNumberFormat="1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right"/>
    </xf>
    <xf numFmtId="3" fontId="2" fillId="2" borderId="0" xfId="0" applyNumberFormat="1" applyFont="1" applyFill="1" applyProtection="1"/>
    <xf numFmtId="0" fontId="1" fillId="2" borderId="0" xfId="0" applyFont="1" applyFill="1" applyAlignment="1" applyProtection="1">
      <alignment horizontal="right" vertical="center"/>
    </xf>
    <xf numFmtId="0" fontId="0" fillId="2" borderId="0" xfId="0" applyFill="1" applyProtection="1"/>
    <xf numFmtId="0" fontId="1" fillId="2" borderId="1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3" fontId="1" fillId="2" borderId="1" xfId="0" applyNumberFormat="1" applyFont="1" applyFill="1" applyBorder="1" applyAlignment="1" applyProtection="1">
      <alignment horizontal="center" vertical="center"/>
    </xf>
    <xf numFmtId="165" fontId="1" fillId="2" borderId="1" xfId="0" applyNumberFormat="1" applyFont="1" applyFill="1" applyBorder="1" applyAlignment="1" applyProtection="1">
      <alignment horizontal="center" vertical="center"/>
    </xf>
    <xf numFmtId="49" fontId="1" fillId="2" borderId="0" xfId="0" quotePrefix="1" applyNumberFormat="1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165" fontId="2" fillId="2" borderId="0" xfId="0" applyNumberFormat="1" applyFont="1" applyFill="1" applyProtection="1"/>
    <xf numFmtId="49" fontId="1" fillId="2" borderId="0" xfId="0" applyNumberFormat="1" applyFont="1" applyFill="1" applyProtection="1"/>
    <xf numFmtId="0" fontId="3" fillId="2" borderId="0" xfId="0" applyFont="1" applyFill="1" applyProtection="1"/>
    <xf numFmtId="3" fontId="2" fillId="2" borderId="0" xfId="0" applyNumberFormat="1" applyFont="1" applyFill="1" applyBorder="1" applyProtection="1"/>
    <xf numFmtId="0" fontId="2" fillId="2" borderId="0" xfId="0" applyFont="1" applyFill="1" applyBorder="1" applyProtection="1"/>
    <xf numFmtId="49" fontId="12" fillId="2" borderId="0" xfId="0" applyNumberFormat="1" applyFont="1" applyFill="1" applyProtection="1"/>
    <xf numFmtId="3" fontId="2" fillId="2" borderId="2" xfId="0" applyNumberFormat="1" applyFont="1" applyFill="1" applyBorder="1" applyProtection="1"/>
    <xf numFmtId="49" fontId="2" fillId="2" borderId="0" xfId="0" quotePrefix="1" applyNumberFormat="1" applyFont="1" applyFill="1" applyAlignment="1" applyProtection="1">
      <alignment horizontal="left"/>
    </xf>
    <xf numFmtId="0" fontId="1" fillId="2" borderId="0" xfId="0" applyFont="1" applyFill="1" applyBorder="1" applyProtection="1"/>
    <xf numFmtId="0" fontId="1" fillId="2" borderId="2" xfId="0" quotePrefix="1" applyFont="1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horizontal="center"/>
    </xf>
    <xf numFmtId="3" fontId="1" fillId="2" borderId="2" xfId="0" applyNumberFormat="1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right"/>
    </xf>
    <xf numFmtId="3" fontId="1" fillId="2" borderId="2" xfId="0" applyNumberFormat="1" applyFont="1" applyFill="1" applyBorder="1" applyAlignment="1" applyProtection="1">
      <alignment horizontal="right"/>
    </xf>
    <xf numFmtId="3" fontId="1" fillId="2" borderId="3" xfId="0" applyNumberFormat="1" applyFont="1" applyFill="1" applyBorder="1" applyAlignment="1" applyProtection="1">
      <alignment horizontal="right"/>
    </xf>
    <xf numFmtId="0" fontId="9" fillId="2" borderId="0" xfId="0" applyFont="1" applyFill="1" applyProtection="1"/>
    <xf numFmtId="0" fontId="2" fillId="2" borderId="4" xfId="0" quotePrefix="1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horizontal="center"/>
    </xf>
    <xf numFmtId="3" fontId="2" fillId="2" borderId="4" xfId="0" applyNumberFormat="1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right"/>
    </xf>
    <xf numFmtId="3" fontId="2" fillId="2" borderId="4" xfId="0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/>
    </xf>
    <xf numFmtId="0" fontId="1" fillId="2" borderId="0" xfId="0" applyFont="1" applyFill="1" applyProtection="1"/>
    <xf numFmtId="0" fontId="1" fillId="2" borderId="0" xfId="0" applyFont="1" applyFill="1" applyBorder="1" applyAlignment="1" applyProtection="1">
      <alignment horizontal="right"/>
    </xf>
    <xf numFmtId="3" fontId="1" fillId="2" borderId="0" xfId="0" applyNumberFormat="1" applyFont="1" applyFill="1" applyBorder="1" applyProtection="1"/>
    <xf numFmtId="49" fontId="2" fillId="2" borderId="0" xfId="0" quotePrefix="1" applyNumberFormat="1" applyFont="1" applyFill="1" applyAlignment="1" applyProtection="1">
      <alignment horizontal="left" vertical="center"/>
    </xf>
    <xf numFmtId="0" fontId="7" fillId="2" borderId="0" xfId="0" quotePrefix="1" applyFont="1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1" fillId="2" borderId="0" xfId="0" applyFont="1" applyFill="1" applyAlignment="1" applyProtection="1">
      <alignment horizontal="right"/>
    </xf>
    <xf numFmtId="49" fontId="2" fillId="2" borderId="0" xfId="0" applyNumberFormat="1" applyFont="1" applyFill="1" applyAlignment="1" applyProtection="1">
      <alignment horizontal="left"/>
    </xf>
    <xf numFmtId="49" fontId="1" fillId="2" borderId="0" xfId="0" applyNumberFormat="1" applyFont="1" applyFill="1" applyAlignment="1" applyProtection="1">
      <alignment horizontal="left"/>
    </xf>
    <xf numFmtId="0" fontId="2" fillId="2" borderId="0" xfId="0" quotePrefix="1" applyFont="1" applyFill="1" applyProtection="1"/>
    <xf numFmtId="3" fontId="1" fillId="2" borderId="0" xfId="0" applyNumberFormat="1" applyFont="1" applyFill="1" applyProtection="1"/>
    <xf numFmtId="49" fontId="2" fillId="2" borderId="0" xfId="0" quotePrefix="1" applyNumberFormat="1" applyFont="1" applyFill="1" applyProtection="1"/>
    <xf numFmtId="14" fontId="1" fillId="2" borderId="0" xfId="0" quotePrefix="1" applyNumberFormat="1" applyFont="1" applyFill="1" applyAlignment="1" applyProtection="1">
      <alignment horizontal="left"/>
    </xf>
    <xf numFmtId="0" fontId="1" fillId="2" borderId="0" xfId="0" applyFont="1" applyFill="1" applyAlignment="1" applyProtection="1">
      <alignment horizontal="center"/>
    </xf>
    <xf numFmtId="3" fontId="2" fillId="2" borderId="0" xfId="0" applyNumberFormat="1" applyFont="1" applyFill="1" applyAlignment="1" applyProtection="1">
      <alignment horizontal="right"/>
    </xf>
    <xf numFmtId="49" fontId="2" fillId="2" borderId="0" xfId="0" applyNumberFormat="1" applyFont="1" applyFill="1" applyAlignment="1" applyProtection="1">
      <alignment horizontal="right"/>
    </xf>
    <xf numFmtId="1" fontId="2" fillId="2" borderId="0" xfId="0" applyNumberFormat="1" applyFont="1" applyFill="1" applyAlignment="1" applyProtection="1">
      <alignment horizontal="right"/>
    </xf>
    <xf numFmtId="0" fontId="2" fillId="2" borderId="0" xfId="0" applyNumberFormat="1" applyFont="1" applyFill="1" applyAlignment="1" applyProtection="1">
      <alignment horizontal="right"/>
    </xf>
    <xf numFmtId="3" fontId="11" fillId="2" borderId="0" xfId="0" applyNumberFormat="1" applyFont="1" applyFill="1" applyAlignment="1" applyProtection="1">
      <alignment horizontal="center"/>
    </xf>
    <xf numFmtId="1" fontId="11" fillId="2" borderId="0" xfId="0" applyNumberFormat="1" applyFont="1" applyFill="1" applyAlignment="1" applyProtection="1">
      <alignment horizontal="center"/>
    </xf>
    <xf numFmtId="0" fontId="12" fillId="2" borderId="0" xfId="0" applyFont="1" applyFill="1" applyProtection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Protection="1"/>
    <xf numFmtId="49" fontId="6" fillId="2" borderId="0" xfId="0" applyNumberFormat="1" applyFont="1" applyFill="1" applyProtection="1"/>
    <xf numFmtId="0" fontId="1" fillId="2" borderId="2" xfId="0" applyFont="1" applyFill="1" applyBorder="1" applyAlignment="1" applyProtection="1">
      <alignment horizontal="left"/>
    </xf>
    <xf numFmtId="3" fontId="1" fillId="2" borderId="2" xfId="0" applyNumberFormat="1" applyFont="1" applyFill="1" applyBorder="1" applyProtection="1"/>
    <xf numFmtId="0" fontId="12" fillId="2" borderId="0" xfId="0" applyFont="1" applyFill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1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center"/>
    </xf>
    <xf numFmtId="3" fontId="0" fillId="2" borderId="0" xfId="0" applyNumberFormat="1" applyFill="1" applyProtection="1"/>
    <xf numFmtId="0" fontId="2" fillId="2" borderId="0" xfId="0" applyFont="1" applyFill="1" applyAlignment="1" applyProtection="1"/>
    <xf numFmtId="3" fontId="2" fillId="2" borderId="4" xfId="0" applyNumberFormat="1" applyFont="1" applyFill="1" applyBorder="1" applyProtection="1"/>
    <xf numFmtId="16" fontId="1" fillId="2" borderId="0" xfId="0" quotePrefix="1" applyNumberFormat="1" applyFont="1" applyFill="1" applyProtection="1"/>
    <xf numFmtId="0" fontId="2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</xf>
    <xf numFmtId="3" fontId="6" fillId="2" borderId="0" xfId="0" applyNumberFormat="1" applyFont="1" applyFill="1" applyBorder="1" applyAlignment="1" applyProtection="1">
      <alignment horizontal="right"/>
    </xf>
    <xf numFmtId="3" fontId="6" fillId="2" borderId="0" xfId="0" applyNumberFormat="1" applyFont="1" applyFill="1" applyBorder="1" applyAlignment="1" applyProtection="1"/>
    <xf numFmtId="3" fontId="6" fillId="2" borderId="0" xfId="0" applyNumberFormat="1" applyFont="1" applyFill="1" applyBorder="1" applyAlignment="1" applyProtection="1">
      <alignment horizontal="center"/>
    </xf>
    <xf numFmtId="3" fontId="6" fillId="2" borderId="0" xfId="0" applyNumberFormat="1" applyFont="1" applyFill="1" applyBorder="1" applyProtection="1"/>
    <xf numFmtId="16" fontId="6" fillId="2" borderId="0" xfId="0" quotePrefix="1" applyNumberFormat="1" applyFont="1" applyFill="1" applyProtection="1"/>
    <xf numFmtId="0" fontId="6" fillId="2" borderId="0" xfId="0" applyFont="1" applyFill="1" applyBorder="1" applyAlignment="1" applyProtection="1">
      <alignment horizontal="left"/>
    </xf>
    <xf numFmtId="14" fontId="6" fillId="2" borderId="0" xfId="0" quotePrefix="1" applyNumberFormat="1" applyFont="1" applyFill="1" applyProtection="1"/>
    <xf numFmtId="0" fontId="6" fillId="2" borderId="0" xfId="0" applyFont="1" applyFill="1" applyAlignment="1" applyProtection="1">
      <alignment horizontal="right"/>
    </xf>
    <xf numFmtId="3" fontId="6" fillId="2" borderId="0" xfId="0" applyNumberFormat="1" applyFont="1" applyFill="1" applyProtection="1"/>
    <xf numFmtId="0" fontId="6" fillId="2" borderId="0" xfId="0" quotePrefix="1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vertical="center"/>
    </xf>
    <xf numFmtId="0" fontId="0" fillId="2" borderId="0" xfId="0" applyFont="1" applyFill="1" applyBorder="1" applyProtection="1"/>
    <xf numFmtId="0" fontId="0" fillId="2" borderId="0" xfId="0" applyFont="1" applyFill="1" applyProtection="1"/>
    <xf numFmtId="0" fontId="6" fillId="2" borderId="0" xfId="0" applyFont="1" applyFill="1" applyBorder="1" applyProtection="1"/>
    <xf numFmtId="0" fontId="6" fillId="2" borderId="0" xfId="0" quotePrefix="1" applyFont="1" applyFill="1" applyAlignment="1" applyProtection="1">
      <alignment horizontal="left"/>
    </xf>
    <xf numFmtId="0" fontId="1" fillId="2" borderId="0" xfId="0" applyFont="1" applyFill="1" applyAlignment="1" applyProtection="1"/>
    <xf numFmtId="0" fontId="1" fillId="2" borderId="0" xfId="0" quotePrefix="1" applyFont="1" applyFill="1" applyAlignment="1" applyProtection="1">
      <alignment horizontal="left"/>
    </xf>
    <xf numFmtId="0" fontId="1" fillId="2" borderId="2" xfId="0" applyFont="1" applyFill="1" applyBorder="1" applyProtection="1"/>
    <xf numFmtId="3" fontId="1" fillId="2" borderId="3" xfId="0" applyNumberFormat="1" applyFont="1" applyFill="1" applyBorder="1" applyProtection="1"/>
    <xf numFmtId="0" fontId="8" fillId="2" borderId="0" xfId="0" applyFont="1" applyFill="1" applyProtection="1"/>
    <xf numFmtId="0" fontId="1" fillId="2" borderId="0" xfId="0" quotePrefix="1" applyFont="1" applyFill="1" applyProtection="1"/>
    <xf numFmtId="0" fontId="5" fillId="2" borderId="0" xfId="0" applyFont="1" applyFill="1" applyProtection="1"/>
    <xf numFmtId="3" fontId="5" fillId="2" borderId="0" xfId="0" applyNumberFormat="1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right"/>
    </xf>
    <xf numFmtId="3" fontId="5" fillId="2" borderId="0" xfId="0" applyNumberFormat="1" applyFont="1" applyFill="1" applyProtection="1"/>
    <xf numFmtId="165" fontId="5" fillId="2" borderId="0" xfId="0" applyNumberFormat="1" applyFont="1" applyFill="1" applyProtection="1"/>
    <xf numFmtId="3" fontId="2" fillId="2" borderId="0" xfId="0" applyNumberFormat="1" applyFont="1" applyFill="1" applyBorder="1" applyAlignment="1" applyProtection="1">
      <alignment horizontal="center"/>
    </xf>
    <xf numFmtId="3" fontId="2" fillId="2" borderId="1" xfId="0" applyNumberFormat="1" applyFont="1" applyFill="1" applyBorder="1" applyProtection="1">
      <protection locked="0"/>
    </xf>
  </cellXfs>
  <cellStyles count="3">
    <cellStyle name="Comma [0]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showZeros="0" tabSelected="1" zoomScaleNormal="100" zoomScaleSheetLayoutView="100" workbookViewId="0"/>
  </sheetViews>
  <sheetFormatPr defaultColWidth="9.140625" defaultRowHeight="12.75" x14ac:dyDescent="0.2"/>
  <cols>
    <col min="1" max="1" width="5.28515625" style="25" customWidth="1"/>
    <col min="2" max="2" width="44.7109375" style="25" customWidth="1"/>
    <col min="3" max="3" width="14.28515625" style="25" customWidth="1"/>
    <col min="4" max="4" width="17.5703125" style="25" customWidth="1"/>
    <col min="5" max="16384" width="9.140625" style="25"/>
  </cols>
  <sheetData>
    <row r="1" spans="1:4" s="27" customFormat="1" ht="19.5" customHeight="1" x14ac:dyDescent="0.2">
      <c r="A1" s="3" t="s">
        <v>283</v>
      </c>
      <c r="B1" s="4"/>
      <c r="C1" s="5"/>
      <c r="D1" s="6" t="s">
        <v>141</v>
      </c>
    </row>
    <row r="2" spans="1:4" ht="19.5" customHeight="1" x14ac:dyDescent="0.2">
      <c r="A2" s="7" t="s">
        <v>281</v>
      </c>
      <c r="B2" s="8"/>
      <c r="C2" s="9"/>
      <c r="D2" s="10"/>
    </row>
    <row r="3" spans="1:4" ht="19.5" customHeight="1" x14ac:dyDescent="0.2">
      <c r="A3" s="11" t="s">
        <v>0</v>
      </c>
      <c r="B3" s="11" t="s">
        <v>1</v>
      </c>
      <c r="C3" s="12"/>
      <c r="D3" s="13" t="s">
        <v>3</v>
      </c>
    </row>
    <row r="4" spans="1:4" ht="19.5" customHeight="1" x14ac:dyDescent="0.2">
      <c r="A4" s="14"/>
      <c r="B4" s="14"/>
      <c r="C4" s="15"/>
      <c r="D4" s="16"/>
    </row>
    <row r="5" spans="1:4" ht="19.5" customHeight="1" x14ac:dyDescent="0.2">
      <c r="A5" s="17" t="s">
        <v>113</v>
      </c>
      <c r="B5" s="18"/>
      <c r="C5" s="19"/>
      <c r="D5" s="20"/>
    </row>
    <row r="6" spans="1:4" ht="19.5" customHeight="1" x14ac:dyDescent="0.2">
      <c r="A6" s="21" t="s">
        <v>4</v>
      </c>
      <c r="B6" s="22" t="s">
        <v>5</v>
      </c>
      <c r="C6" s="19"/>
      <c r="D6" s="9">
        <f>+samt1</f>
        <v>0</v>
      </c>
    </row>
    <row r="7" spans="1:4" ht="19.5" customHeight="1" x14ac:dyDescent="0.2">
      <c r="A7" s="21" t="s">
        <v>16</v>
      </c>
      <c r="B7" s="17" t="s">
        <v>17</v>
      </c>
      <c r="C7" s="19"/>
      <c r="D7" s="9">
        <f>+samt2</f>
        <v>0</v>
      </c>
    </row>
    <row r="8" spans="1:4" ht="19.5" customHeight="1" x14ac:dyDescent="0.2">
      <c r="A8" s="23" t="s">
        <v>32</v>
      </c>
      <c r="B8" s="17" t="s">
        <v>33</v>
      </c>
      <c r="C8" s="24"/>
      <c r="D8" s="9">
        <f>+samt3</f>
        <v>0</v>
      </c>
    </row>
    <row r="9" spans="1:4" ht="19.5" customHeight="1" x14ac:dyDescent="0.2">
      <c r="A9" s="23" t="s">
        <v>36</v>
      </c>
      <c r="B9" s="17" t="s">
        <v>37</v>
      </c>
      <c r="C9" s="24"/>
      <c r="D9" s="9">
        <f>+samt4</f>
        <v>0</v>
      </c>
    </row>
    <row r="10" spans="1:4" ht="19.5" customHeight="1" x14ac:dyDescent="0.2">
      <c r="A10" s="23" t="s">
        <v>51</v>
      </c>
      <c r="B10" s="17" t="s">
        <v>142</v>
      </c>
      <c r="C10" s="24"/>
      <c r="D10" s="9">
        <f>+samt5</f>
        <v>0</v>
      </c>
    </row>
    <row r="11" spans="1:4" ht="19.5" customHeight="1" x14ac:dyDescent="0.2">
      <c r="A11" s="23" t="s">
        <v>83</v>
      </c>
      <c r="B11" s="17" t="s">
        <v>84</v>
      </c>
      <c r="C11" s="24"/>
      <c r="D11" s="9">
        <f>+samt6</f>
        <v>0</v>
      </c>
    </row>
    <row r="12" spans="1:4" ht="19.5" customHeight="1" x14ac:dyDescent="0.2">
      <c r="A12" s="23"/>
      <c r="B12" s="17"/>
      <c r="C12" s="24"/>
      <c r="D12" s="24"/>
    </row>
    <row r="13" spans="1:4" ht="19.5" customHeight="1" thickBot="1" x14ac:dyDescent="0.25">
      <c r="A13" s="17" t="s">
        <v>112</v>
      </c>
      <c r="C13" s="24"/>
      <c r="D13" s="26">
        <f>SUM(D6:D12)</f>
        <v>0</v>
      </c>
    </row>
    <row r="14" spans="1:4" ht="13.5" thickTop="1" x14ac:dyDescent="0.2"/>
  </sheetData>
  <sheetProtection algorithmName="SHA-512" hashValue="EvBID8ylbguG1KhkZfwMLz8nlon5eK78olfE3F/NuBLAz9pM0SjZVWJjRsKLSD5ZLyRUvRS5roWdnPx4e4PuEg==" saltValue="Z6l+gjOQj4PL0v44PSjolA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25"/>
  <sheetViews>
    <sheetView showZeros="0" zoomScaleNormal="100" zoomScaleSheetLayoutView="100" workbookViewId="0">
      <pane ySplit="4" topLeftCell="A5" activePane="bottomLeft" state="frozen"/>
      <selection activeCell="C36" sqref="C36:C37"/>
      <selection pane="bottomLeft"/>
    </sheetView>
  </sheetViews>
  <sheetFormatPr defaultRowHeight="19.5" customHeight="1" x14ac:dyDescent="0.25"/>
  <cols>
    <col min="1" max="1" width="7.85546875" style="29" customWidth="1"/>
    <col min="2" max="2" width="53.7109375" style="29" bestFit="1" customWidth="1"/>
    <col min="3" max="3" width="5.140625" style="30" bestFit="1" customWidth="1"/>
    <col min="4" max="4" width="6.5703125" style="31" bestFit="1" customWidth="1"/>
    <col min="5" max="5" width="2.7109375" style="32" customWidth="1"/>
    <col min="6" max="6" width="10.140625" style="33" customWidth="1"/>
    <col min="7" max="7" width="2.5703125" style="33" customWidth="1"/>
    <col min="8" max="8" width="10.85546875" style="42" customWidth="1"/>
    <col min="9" max="12" width="9.140625" style="35"/>
    <col min="13" max="13" width="10.140625" style="35" bestFit="1" customWidth="1"/>
    <col min="14" max="14" width="10.7109375" style="35" bestFit="1" customWidth="1"/>
    <col min="15" max="16384" width="9.140625" style="35"/>
  </cols>
  <sheetData>
    <row r="1" spans="1:8" ht="19.5" customHeight="1" x14ac:dyDescent="0.25">
      <c r="A1" s="28" t="s">
        <v>280</v>
      </c>
      <c r="H1" s="34" t="s">
        <v>140</v>
      </c>
    </row>
    <row r="2" spans="1:8" ht="19.5" customHeight="1" x14ac:dyDescent="0.25">
      <c r="A2" s="28" t="s">
        <v>281</v>
      </c>
      <c r="H2" s="34"/>
    </row>
    <row r="3" spans="1:8" ht="19.5" customHeight="1" x14ac:dyDescent="0.25">
      <c r="A3" s="36" t="s">
        <v>0</v>
      </c>
      <c r="B3" s="36" t="s">
        <v>1</v>
      </c>
      <c r="C3" s="37" t="s">
        <v>2</v>
      </c>
      <c r="D3" s="38" t="s">
        <v>161</v>
      </c>
      <c r="E3" s="37"/>
      <c r="F3" s="38" t="s">
        <v>162</v>
      </c>
      <c r="G3" s="38"/>
      <c r="H3" s="39" t="s">
        <v>3</v>
      </c>
    </row>
    <row r="5" spans="1:8" ht="19.5" customHeight="1" x14ac:dyDescent="0.25">
      <c r="A5" s="40" t="s">
        <v>4</v>
      </c>
      <c r="B5" s="41" t="s">
        <v>5</v>
      </c>
    </row>
    <row r="6" spans="1:8" ht="19.5" customHeight="1" x14ac:dyDescent="0.25">
      <c r="A6" s="43" t="s">
        <v>6</v>
      </c>
      <c r="B6" s="44" t="s">
        <v>7</v>
      </c>
      <c r="E6" s="29"/>
      <c r="F6" s="45"/>
      <c r="G6" s="46"/>
      <c r="H6" s="45"/>
    </row>
    <row r="7" spans="1:8" ht="19.5" customHeight="1" x14ac:dyDescent="0.25">
      <c r="A7" s="47" t="s">
        <v>8</v>
      </c>
      <c r="B7" s="29" t="s">
        <v>9</v>
      </c>
      <c r="C7" s="30" t="s">
        <v>10</v>
      </c>
      <c r="D7" s="31">
        <v>1</v>
      </c>
      <c r="E7" s="29"/>
      <c r="F7" s="1"/>
      <c r="G7" s="46"/>
      <c r="H7" s="48">
        <f>+F7</f>
        <v>0</v>
      </c>
    </row>
    <row r="8" spans="1:8" ht="19.5" customHeight="1" x14ac:dyDescent="0.25">
      <c r="A8" s="47" t="s">
        <v>11</v>
      </c>
      <c r="B8" s="29" t="s">
        <v>12</v>
      </c>
      <c r="C8" s="30" t="s">
        <v>10</v>
      </c>
      <c r="D8" s="31">
        <v>1</v>
      </c>
      <c r="E8" s="29"/>
      <c r="F8" s="128"/>
      <c r="G8" s="46"/>
      <c r="H8" s="48">
        <f t="shared" ref="H8:H9" si="0">+F8</f>
        <v>0</v>
      </c>
    </row>
    <row r="9" spans="1:8" ht="19.5" customHeight="1" x14ac:dyDescent="0.25">
      <c r="A9" s="47" t="s">
        <v>13</v>
      </c>
      <c r="B9" s="29" t="s">
        <v>14</v>
      </c>
      <c r="C9" s="30" t="s">
        <v>10</v>
      </c>
      <c r="D9" s="31">
        <v>1</v>
      </c>
      <c r="E9" s="29"/>
      <c r="F9" s="128"/>
      <c r="G9" s="46"/>
      <c r="H9" s="48">
        <f t="shared" si="0"/>
        <v>0</v>
      </c>
    </row>
    <row r="10" spans="1:8" ht="19.5" customHeight="1" x14ac:dyDescent="0.25">
      <c r="A10" s="47" t="s">
        <v>108</v>
      </c>
      <c r="B10" s="29" t="s">
        <v>109</v>
      </c>
      <c r="C10" s="30" t="s">
        <v>30</v>
      </c>
      <c r="D10" s="31">
        <v>250</v>
      </c>
      <c r="E10" s="29"/>
      <c r="F10" s="128"/>
      <c r="G10" s="46"/>
      <c r="H10" s="48">
        <f>+F10*D10</f>
        <v>0</v>
      </c>
    </row>
    <row r="11" spans="1:8" ht="19.5" customHeight="1" x14ac:dyDescent="0.25">
      <c r="A11" s="49"/>
      <c r="E11" s="29"/>
      <c r="F11" s="45"/>
      <c r="G11" s="46"/>
      <c r="H11" s="35"/>
    </row>
    <row r="12" spans="1:8" s="57" customFormat="1" ht="19.5" customHeight="1" thickBot="1" x14ac:dyDescent="0.3">
      <c r="A12" s="50"/>
      <c r="B12" s="51" t="s">
        <v>15</v>
      </c>
      <c r="C12" s="52"/>
      <c r="D12" s="53"/>
      <c r="E12" s="54"/>
      <c r="F12" s="55"/>
      <c r="G12" s="53"/>
      <c r="H12" s="56">
        <f>SUM(H7:H11)</f>
        <v>0</v>
      </c>
    </row>
    <row r="13" spans="1:8" ht="19.5" customHeight="1" thickTop="1" x14ac:dyDescent="0.25">
      <c r="A13" s="46"/>
      <c r="B13" s="58"/>
      <c r="C13" s="59"/>
      <c r="D13" s="60"/>
      <c r="E13" s="61"/>
      <c r="F13" s="62"/>
      <c r="G13" s="60"/>
      <c r="H13" s="63"/>
    </row>
    <row r="14" spans="1:8" ht="19.5" customHeight="1" x14ac:dyDescent="0.25">
      <c r="A14" s="40" t="s">
        <v>16</v>
      </c>
      <c r="B14" s="64" t="s">
        <v>17</v>
      </c>
    </row>
    <row r="15" spans="1:8" ht="19.5" customHeight="1" x14ac:dyDescent="0.25">
      <c r="A15" s="40" t="s">
        <v>18</v>
      </c>
      <c r="B15" s="64" t="s">
        <v>282</v>
      </c>
    </row>
    <row r="16" spans="1:8" ht="19.5" customHeight="1" x14ac:dyDescent="0.25">
      <c r="A16" s="49" t="s">
        <v>19</v>
      </c>
      <c r="B16" s="29" t="s">
        <v>299</v>
      </c>
      <c r="E16" s="65"/>
      <c r="F16" s="45"/>
      <c r="G16" s="66"/>
      <c r="H16" s="45"/>
    </row>
    <row r="17" spans="1:15" s="69" customFormat="1" ht="19.5" customHeight="1" x14ac:dyDescent="0.2">
      <c r="A17" s="67"/>
      <c r="B17" s="68" t="s">
        <v>182</v>
      </c>
      <c r="C17" s="30" t="s">
        <v>20</v>
      </c>
      <c r="D17" s="31">
        <v>1805</v>
      </c>
      <c r="E17" s="29"/>
      <c r="F17" s="1"/>
      <c r="G17" s="66"/>
      <c r="H17" s="48">
        <f t="shared" ref="H17:H19" si="1">+F17*D17</f>
        <v>0</v>
      </c>
    </row>
    <row r="18" spans="1:15" s="69" customFormat="1" ht="19.5" customHeight="1" x14ac:dyDescent="0.2">
      <c r="A18" s="67"/>
      <c r="B18" s="68" t="s">
        <v>183</v>
      </c>
      <c r="C18" s="30" t="s">
        <v>20</v>
      </c>
      <c r="D18" s="31">
        <v>525</v>
      </c>
      <c r="E18" s="29"/>
      <c r="F18" s="1"/>
      <c r="G18" s="66"/>
      <c r="H18" s="48">
        <f t="shared" si="1"/>
        <v>0</v>
      </c>
    </row>
    <row r="19" spans="1:15" ht="19.5" customHeight="1" x14ac:dyDescent="0.25">
      <c r="A19" s="49" t="s">
        <v>21</v>
      </c>
      <c r="B19" s="29" t="s">
        <v>139</v>
      </c>
      <c r="C19" s="30" t="s">
        <v>20</v>
      </c>
      <c r="D19" s="31">
        <v>1225</v>
      </c>
      <c r="E19" s="70"/>
      <c r="F19" s="1"/>
      <c r="G19" s="66"/>
      <c r="H19" s="48">
        <f t="shared" si="1"/>
        <v>0</v>
      </c>
    </row>
    <row r="20" spans="1:15" ht="19.5" customHeight="1" x14ac:dyDescent="0.25">
      <c r="A20" s="49" t="s">
        <v>296</v>
      </c>
      <c r="B20" s="29" t="s">
        <v>172</v>
      </c>
      <c r="C20" s="30" t="s">
        <v>20</v>
      </c>
      <c r="D20" s="31">
        <v>525</v>
      </c>
      <c r="E20" s="29"/>
      <c r="F20" s="1"/>
      <c r="G20" s="66"/>
      <c r="H20" s="48">
        <f>+F20*D20</f>
        <v>0</v>
      </c>
      <c r="O20" s="71"/>
    </row>
    <row r="21" spans="1:15" ht="19.5" customHeight="1" x14ac:dyDescent="0.25">
      <c r="A21" s="72" t="s">
        <v>24</v>
      </c>
      <c r="B21" s="64" t="s">
        <v>295</v>
      </c>
      <c r="E21" s="70"/>
      <c r="F21" s="45"/>
      <c r="G21" s="66"/>
      <c r="H21" s="45"/>
    </row>
    <row r="22" spans="1:15" ht="19.5" customHeight="1" x14ac:dyDescent="0.25">
      <c r="A22" s="49" t="s">
        <v>25</v>
      </c>
      <c r="B22" s="29" t="s">
        <v>110</v>
      </c>
      <c r="E22" s="70"/>
      <c r="F22" s="45"/>
      <c r="G22" s="66"/>
      <c r="H22" s="45"/>
    </row>
    <row r="23" spans="1:15" ht="19.5" customHeight="1" x14ac:dyDescent="0.25">
      <c r="A23" s="49"/>
      <c r="B23" s="73" t="s">
        <v>229</v>
      </c>
      <c r="C23" s="30" t="s">
        <v>30</v>
      </c>
      <c r="D23" s="31">
        <v>96</v>
      </c>
      <c r="E23" s="70"/>
      <c r="F23" s="1"/>
      <c r="G23" s="66"/>
      <c r="H23" s="48">
        <f>+F23*D23</f>
        <v>0</v>
      </c>
    </row>
    <row r="24" spans="1:15" ht="19.5" customHeight="1" x14ac:dyDescent="0.25">
      <c r="A24" s="49"/>
      <c r="B24" s="73" t="s">
        <v>228</v>
      </c>
      <c r="C24" s="30" t="s">
        <v>30</v>
      </c>
      <c r="D24" s="31">
        <v>44</v>
      </c>
      <c r="E24" s="70"/>
      <c r="F24" s="1"/>
      <c r="G24" s="66"/>
      <c r="H24" s="48">
        <f>+F24*D24</f>
        <v>0</v>
      </c>
    </row>
    <row r="25" spans="1:15" ht="19.5" customHeight="1" x14ac:dyDescent="0.25">
      <c r="A25" s="49"/>
      <c r="B25" s="73" t="s">
        <v>293</v>
      </c>
      <c r="C25" s="30" t="s">
        <v>30</v>
      </c>
      <c r="D25" s="31">
        <v>195</v>
      </c>
      <c r="E25" s="70"/>
      <c r="F25" s="1"/>
      <c r="G25" s="74"/>
      <c r="H25" s="48">
        <f>+F25*D25</f>
        <v>0</v>
      </c>
    </row>
    <row r="26" spans="1:15" ht="19.5" customHeight="1" x14ac:dyDescent="0.25">
      <c r="A26" s="73" t="s">
        <v>26</v>
      </c>
      <c r="B26" s="29" t="s">
        <v>111</v>
      </c>
      <c r="E26" s="29"/>
      <c r="F26" s="45"/>
      <c r="G26" s="46"/>
      <c r="H26" s="45"/>
    </row>
    <row r="27" spans="1:15" ht="19.5" customHeight="1" x14ac:dyDescent="0.25">
      <c r="A27" s="73"/>
      <c r="B27" s="73" t="s">
        <v>255</v>
      </c>
      <c r="C27" s="30" t="s">
        <v>30</v>
      </c>
      <c r="D27" s="31">
        <v>100</v>
      </c>
      <c r="E27" s="29"/>
      <c r="F27" s="1"/>
      <c r="G27" s="46"/>
      <c r="H27" s="48">
        <f>+F27*D27</f>
        <v>0</v>
      </c>
    </row>
    <row r="28" spans="1:15" ht="19.5" customHeight="1" x14ac:dyDescent="0.25">
      <c r="A28" s="73"/>
      <c r="B28" s="73" t="s">
        <v>227</v>
      </c>
      <c r="C28" s="30" t="s">
        <v>30</v>
      </c>
      <c r="D28" s="31">
        <v>40</v>
      </c>
      <c r="E28" s="29"/>
      <c r="F28" s="1"/>
      <c r="G28" s="46"/>
      <c r="H28" s="48">
        <f>+F28*D28</f>
        <v>0</v>
      </c>
    </row>
    <row r="29" spans="1:15" ht="19.5" customHeight="1" x14ac:dyDescent="0.25">
      <c r="A29" s="73"/>
      <c r="B29" s="73" t="s">
        <v>294</v>
      </c>
      <c r="C29" s="30" t="s">
        <v>30</v>
      </c>
      <c r="D29" s="31">
        <v>195</v>
      </c>
      <c r="E29" s="29"/>
      <c r="F29" s="1"/>
      <c r="G29" s="29"/>
      <c r="H29" s="48">
        <f>+F29*D29</f>
        <v>0</v>
      </c>
    </row>
    <row r="30" spans="1:15" ht="19.5" customHeight="1" x14ac:dyDescent="0.25">
      <c r="A30" s="75" t="s">
        <v>27</v>
      </c>
      <c r="B30" s="29" t="s">
        <v>174</v>
      </c>
      <c r="C30" s="30" t="s">
        <v>30</v>
      </c>
      <c r="D30" s="31">
        <v>40</v>
      </c>
      <c r="E30" s="29"/>
      <c r="F30" s="1"/>
      <c r="G30" s="66"/>
      <c r="H30" s="48">
        <f>+F30*D30</f>
        <v>0</v>
      </c>
    </row>
    <row r="31" spans="1:15" ht="19.5" customHeight="1" x14ac:dyDescent="0.25">
      <c r="A31" s="75" t="s">
        <v>171</v>
      </c>
      <c r="B31" s="29" t="s">
        <v>175</v>
      </c>
      <c r="C31" s="30" t="s">
        <v>30</v>
      </c>
      <c r="D31" s="31">
        <v>40</v>
      </c>
      <c r="E31" s="29"/>
      <c r="F31" s="1"/>
      <c r="G31" s="66"/>
      <c r="H31" s="48">
        <f>+F31*D31</f>
        <v>0</v>
      </c>
    </row>
    <row r="32" spans="1:15" ht="19.5" customHeight="1" x14ac:dyDescent="0.25">
      <c r="A32" s="75" t="s">
        <v>297</v>
      </c>
      <c r="B32" s="29" t="s">
        <v>23</v>
      </c>
      <c r="E32" s="65"/>
      <c r="F32" s="45"/>
      <c r="G32" s="66"/>
      <c r="H32" s="45"/>
    </row>
    <row r="33" spans="1:8" ht="19.5" customHeight="1" x14ac:dyDescent="0.25">
      <c r="A33" s="49"/>
      <c r="B33" s="73" t="s">
        <v>143</v>
      </c>
      <c r="C33" s="30" t="s">
        <v>30</v>
      </c>
      <c r="D33" s="31">
        <v>40</v>
      </c>
      <c r="E33" s="70"/>
      <c r="F33" s="1"/>
      <c r="G33" s="66"/>
      <c r="H33" s="48">
        <f>+F33*D33</f>
        <v>0</v>
      </c>
    </row>
    <row r="34" spans="1:8" ht="19.5" customHeight="1" x14ac:dyDescent="0.25">
      <c r="A34" s="76" t="s">
        <v>28</v>
      </c>
      <c r="B34" s="64" t="s">
        <v>123</v>
      </c>
      <c r="C34" s="77"/>
      <c r="D34" s="78"/>
      <c r="E34" s="79"/>
      <c r="F34" s="79"/>
      <c r="G34" s="79"/>
      <c r="H34" s="79"/>
    </row>
    <row r="35" spans="1:8" ht="19.5" customHeight="1" x14ac:dyDescent="0.25">
      <c r="A35" s="73" t="s">
        <v>29</v>
      </c>
      <c r="B35" s="29" t="s">
        <v>230</v>
      </c>
      <c r="C35" s="77"/>
      <c r="D35" s="78"/>
      <c r="E35" s="80"/>
      <c r="F35" s="80"/>
      <c r="G35" s="80"/>
      <c r="H35" s="80"/>
    </row>
    <row r="36" spans="1:8" ht="19.5" customHeight="1" x14ac:dyDescent="0.25">
      <c r="A36" s="73"/>
      <c r="B36" s="73" t="s">
        <v>144</v>
      </c>
      <c r="C36" s="30" t="s">
        <v>30</v>
      </c>
      <c r="D36" s="31">
        <v>10</v>
      </c>
      <c r="E36" s="29"/>
      <c r="F36" s="1"/>
      <c r="G36" s="46"/>
      <c r="H36" s="48">
        <f>+F36*D36</f>
        <v>0</v>
      </c>
    </row>
    <row r="37" spans="1:8" ht="19.5" customHeight="1" x14ac:dyDescent="0.25">
      <c r="A37" s="73"/>
      <c r="B37" s="73" t="s">
        <v>145</v>
      </c>
      <c r="C37" s="30" t="s">
        <v>30</v>
      </c>
      <c r="D37" s="31">
        <v>45</v>
      </c>
      <c r="E37" s="29"/>
      <c r="F37" s="1"/>
      <c r="G37" s="46"/>
      <c r="H37" s="48">
        <f>+F37*D37</f>
        <v>0</v>
      </c>
    </row>
    <row r="38" spans="1:8" ht="19.5" customHeight="1" x14ac:dyDescent="0.25">
      <c r="A38" s="73" t="s">
        <v>298</v>
      </c>
      <c r="B38" s="29" t="s">
        <v>111</v>
      </c>
      <c r="E38" s="29"/>
      <c r="F38" s="45"/>
      <c r="G38" s="46"/>
      <c r="H38" s="45"/>
    </row>
    <row r="39" spans="1:8" ht="19.5" customHeight="1" x14ac:dyDescent="0.25">
      <c r="A39" s="73"/>
      <c r="B39" s="73" t="s">
        <v>200</v>
      </c>
      <c r="C39" s="30" t="s">
        <v>30</v>
      </c>
      <c r="D39" s="31">
        <v>10</v>
      </c>
      <c r="E39" s="29"/>
      <c r="F39" s="1"/>
      <c r="G39" s="46"/>
      <c r="H39" s="48">
        <f>+F39*D39</f>
        <v>0</v>
      </c>
    </row>
    <row r="40" spans="1:8" ht="19.5" customHeight="1" x14ac:dyDescent="0.25">
      <c r="A40" s="73"/>
      <c r="B40" s="73" t="s">
        <v>146</v>
      </c>
      <c r="C40" s="30" t="s">
        <v>30</v>
      </c>
      <c r="D40" s="31">
        <v>45</v>
      </c>
      <c r="E40" s="29"/>
      <c r="F40" s="1"/>
      <c r="G40" s="46"/>
      <c r="H40" s="48">
        <f>+F40*D40</f>
        <v>0</v>
      </c>
    </row>
    <row r="41" spans="1:8" ht="19.5" customHeight="1" x14ac:dyDescent="0.25">
      <c r="A41" s="49"/>
      <c r="E41" s="65"/>
      <c r="F41" s="45"/>
      <c r="G41" s="66"/>
      <c r="H41" s="45"/>
    </row>
    <row r="42" spans="1:8" s="57" customFormat="1" ht="19.5" customHeight="1" thickBot="1" x14ac:dyDescent="0.3">
      <c r="A42" s="64"/>
      <c r="B42" s="51" t="s">
        <v>31</v>
      </c>
      <c r="C42" s="52"/>
      <c r="D42" s="53"/>
      <c r="E42" s="54"/>
      <c r="F42" s="55"/>
      <c r="G42" s="53"/>
      <c r="H42" s="56">
        <f>SUM(H17:H41)</f>
        <v>0</v>
      </c>
    </row>
    <row r="43" spans="1:8" ht="19.5" customHeight="1" thickTop="1" x14ac:dyDescent="0.25"/>
    <row r="44" spans="1:8" ht="19.5" customHeight="1" x14ac:dyDescent="0.25">
      <c r="A44" s="72" t="s">
        <v>32</v>
      </c>
      <c r="B44" s="64" t="s">
        <v>33</v>
      </c>
      <c r="D44" s="81"/>
      <c r="E44" s="70"/>
      <c r="F44" s="45"/>
      <c r="G44" s="66"/>
      <c r="H44" s="45"/>
    </row>
    <row r="45" spans="1:8" s="84" customFormat="1" ht="19.149999999999999" customHeight="1" x14ac:dyDescent="0.2">
      <c r="A45" s="40" t="s">
        <v>34</v>
      </c>
      <c r="B45" s="64" t="s">
        <v>260</v>
      </c>
      <c r="C45" s="82"/>
      <c r="D45" s="83"/>
      <c r="E45" s="33"/>
      <c r="F45" s="78"/>
    </row>
    <row r="46" spans="1:8" s="84" customFormat="1" ht="19.149999999999999" customHeight="1" x14ac:dyDescent="0.2">
      <c r="A46" s="49" t="s">
        <v>270</v>
      </c>
      <c r="B46" s="29" t="s">
        <v>261</v>
      </c>
      <c r="C46" s="31" t="s">
        <v>262</v>
      </c>
      <c r="D46" s="85">
        <v>30</v>
      </c>
      <c r="E46" s="29"/>
      <c r="F46" s="2"/>
      <c r="G46" s="86"/>
      <c r="H46" s="48">
        <f>D46*F46</f>
        <v>0</v>
      </c>
    </row>
    <row r="47" spans="1:8" s="84" customFormat="1" ht="19.149999999999999" customHeight="1" x14ac:dyDescent="0.2">
      <c r="A47" s="49" t="s">
        <v>271</v>
      </c>
      <c r="B47" s="29" t="s">
        <v>263</v>
      </c>
      <c r="C47" s="31" t="s">
        <v>262</v>
      </c>
      <c r="D47" s="85">
        <v>110</v>
      </c>
      <c r="E47" s="29"/>
      <c r="F47" s="2"/>
      <c r="G47" s="86"/>
      <c r="H47" s="48">
        <f>D47*F47</f>
        <v>0</v>
      </c>
    </row>
    <row r="48" spans="1:8" s="84" customFormat="1" ht="19.149999999999999" customHeight="1" x14ac:dyDescent="0.2">
      <c r="A48" s="49" t="s">
        <v>272</v>
      </c>
      <c r="B48" s="29" t="s">
        <v>264</v>
      </c>
      <c r="C48" s="31" t="s">
        <v>262</v>
      </c>
      <c r="D48" s="85">
        <v>22</v>
      </c>
      <c r="E48" s="29"/>
      <c r="F48" s="2"/>
      <c r="G48" s="86"/>
      <c r="H48" s="48">
        <f>D48*F48</f>
        <v>0</v>
      </c>
    </row>
    <row r="49" spans="1:18" s="84" customFormat="1" ht="19.149999999999999" customHeight="1" x14ac:dyDescent="0.2">
      <c r="A49" s="87"/>
      <c r="B49" s="73"/>
      <c r="C49" s="30"/>
      <c r="D49" s="31"/>
      <c r="E49" s="29"/>
      <c r="F49" s="78"/>
      <c r="G49" s="29"/>
      <c r="H49" s="33"/>
    </row>
    <row r="50" spans="1:18" s="84" customFormat="1" ht="19.149999999999999" customHeight="1" x14ac:dyDescent="0.2">
      <c r="A50" s="41"/>
      <c r="B50" s="88" t="s">
        <v>277</v>
      </c>
      <c r="C50" s="52"/>
      <c r="D50" s="48"/>
      <c r="E50" s="54"/>
      <c r="F50" s="89"/>
      <c r="G50" s="54"/>
      <c r="H50" s="89">
        <f>SUM(H46:H49)</f>
        <v>0</v>
      </c>
    </row>
    <row r="51" spans="1:18" s="84" customFormat="1" ht="19.149999999999999" customHeight="1" x14ac:dyDescent="0.2">
      <c r="A51" s="71"/>
      <c r="B51" s="73"/>
      <c r="C51" s="31"/>
      <c r="D51" s="90"/>
      <c r="E51" s="29"/>
      <c r="F51" s="78"/>
    </row>
    <row r="52" spans="1:18" s="84" customFormat="1" ht="19.149999999999999" customHeight="1" x14ac:dyDescent="0.2">
      <c r="A52" s="40" t="s">
        <v>273</v>
      </c>
      <c r="B52" s="64" t="s">
        <v>265</v>
      </c>
      <c r="C52" s="83"/>
      <c r="D52" s="90"/>
      <c r="E52" s="33"/>
      <c r="F52" s="78"/>
    </row>
    <row r="53" spans="1:18" s="84" customFormat="1" ht="19.149999999999999" customHeight="1" x14ac:dyDescent="0.2">
      <c r="A53" s="49" t="s">
        <v>274</v>
      </c>
      <c r="B53" s="29" t="s">
        <v>265</v>
      </c>
      <c r="C53" s="31" t="s">
        <v>266</v>
      </c>
      <c r="D53" s="85">
        <v>1800</v>
      </c>
      <c r="E53" s="29"/>
      <c r="F53" s="2"/>
      <c r="G53" s="86"/>
      <c r="H53" s="48">
        <f>D53*F53</f>
        <v>0</v>
      </c>
    </row>
    <row r="54" spans="1:18" s="84" customFormat="1" ht="19.149999999999999" customHeight="1" x14ac:dyDescent="0.2">
      <c r="A54" s="87"/>
      <c r="B54" s="73"/>
      <c r="C54" s="30"/>
      <c r="D54" s="85"/>
      <c r="E54" s="29"/>
      <c r="F54" s="78"/>
      <c r="G54" s="29"/>
      <c r="H54" s="33"/>
    </row>
    <row r="55" spans="1:18" s="84" customFormat="1" ht="19.149999999999999" customHeight="1" x14ac:dyDescent="0.2">
      <c r="A55" s="41"/>
      <c r="B55" s="88" t="s">
        <v>278</v>
      </c>
      <c r="C55" s="52"/>
      <c r="D55" s="91"/>
      <c r="E55" s="54"/>
      <c r="F55" s="89"/>
      <c r="G55" s="54"/>
      <c r="H55" s="89">
        <f>SUM(H53:H54)</f>
        <v>0</v>
      </c>
    </row>
    <row r="56" spans="1:18" s="84" customFormat="1" ht="19.149999999999999" customHeight="1" x14ac:dyDescent="0.2">
      <c r="A56" s="71"/>
      <c r="B56" s="73"/>
      <c r="C56" s="31"/>
      <c r="D56" s="90"/>
      <c r="E56" s="29"/>
      <c r="F56" s="78"/>
    </row>
    <row r="57" spans="1:18" s="84" customFormat="1" ht="19.149999999999999" customHeight="1" x14ac:dyDescent="0.2">
      <c r="A57" s="40" t="s">
        <v>275</v>
      </c>
      <c r="B57" s="64" t="s">
        <v>267</v>
      </c>
      <c r="C57" s="83"/>
      <c r="D57" s="90"/>
      <c r="E57" s="33"/>
      <c r="F57" s="78"/>
    </row>
    <row r="58" spans="1:18" s="84" customFormat="1" ht="19.149999999999999" customHeight="1" x14ac:dyDescent="0.2">
      <c r="A58" s="49" t="s">
        <v>276</v>
      </c>
      <c r="B58" s="29" t="s">
        <v>268</v>
      </c>
      <c r="C58" s="31" t="s">
        <v>269</v>
      </c>
      <c r="D58" s="85">
        <v>20</v>
      </c>
      <c r="E58" s="29"/>
      <c r="F58" s="2"/>
      <c r="G58" s="86"/>
      <c r="H58" s="48">
        <f>D58*F58</f>
        <v>0</v>
      </c>
    </row>
    <row r="59" spans="1:18" s="84" customFormat="1" ht="19.149999999999999" customHeight="1" x14ac:dyDescent="0.2">
      <c r="A59" s="87"/>
      <c r="B59" s="73"/>
      <c r="C59" s="30"/>
      <c r="D59" s="31"/>
      <c r="E59" s="29"/>
      <c r="F59" s="78"/>
      <c r="G59" s="29"/>
      <c r="H59" s="33"/>
    </row>
    <row r="60" spans="1:18" s="84" customFormat="1" ht="19.149999999999999" customHeight="1" x14ac:dyDescent="0.2">
      <c r="A60" s="41"/>
      <c r="B60" s="88" t="s">
        <v>279</v>
      </c>
      <c r="C60" s="52"/>
      <c r="D60" s="48"/>
      <c r="E60" s="54"/>
      <c r="F60" s="89"/>
      <c r="G60" s="54"/>
      <c r="H60" s="89">
        <f>SUM(H58:H59)</f>
        <v>0</v>
      </c>
      <c r="L60" s="92"/>
      <c r="M60" s="92"/>
      <c r="N60" s="92"/>
      <c r="O60" s="92"/>
      <c r="P60" s="90"/>
      <c r="Q60" s="90"/>
      <c r="R60" s="92"/>
    </row>
    <row r="61" spans="1:18" s="84" customFormat="1" ht="19.149999999999999" customHeight="1" x14ac:dyDescent="0.2">
      <c r="A61" s="41"/>
      <c r="B61" s="93"/>
      <c r="C61" s="94"/>
      <c r="D61" s="45"/>
      <c r="E61" s="65"/>
      <c r="F61" s="66"/>
      <c r="G61" s="65"/>
      <c r="H61" s="66"/>
      <c r="L61" s="92"/>
      <c r="M61" s="92"/>
      <c r="N61" s="92"/>
      <c r="O61" s="92"/>
      <c r="P61" s="90"/>
      <c r="Q61" s="90"/>
      <c r="R61" s="92"/>
    </row>
    <row r="62" spans="1:18" s="84" customFormat="1" ht="19.149999999999999" customHeight="1" x14ac:dyDescent="0.2">
      <c r="A62" s="40" t="s">
        <v>300</v>
      </c>
      <c r="B62" s="64" t="s">
        <v>301</v>
      </c>
      <c r="C62" s="83"/>
      <c r="D62" s="90"/>
      <c r="E62" s="33"/>
      <c r="F62" s="78"/>
      <c r="L62" s="92"/>
      <c r="M62" s="92"/>
      <c r="N62" s="92"/>
      <c r="O62" s="92"/>
      <c r="P62" s="90"/>
      <c r="Q62" s="90"/>
      <c r="R62" s="92"/>
    </row>
    <row r="63" spans="1:18" s="84" customFormat="1" ht="19.149999999999999" customHeight="1" x14ac:dyDescent="0.2">
      <c r="A63" s="49" t="s">
        <v>302</v>
      </c>
      <c r="B63" s="29" t="s">
        <v>311</v>
      </c>
      <c r="C63" s="31" t="s">
        <v>22</v>
      </c>
      <c r="D63" s="85">
        <v>105</v>
      </c>
      <c r="E63" s="29"/>
      <c r="F63" s="2"/>
      <c r="G63" s="86"/>
      <c r="H63" s="48">
        <f>D63*F63</f>
        <v>0</v>
      </c>
    </row>
    <row r="64" spans="1:18" s="84" customFormat="1" ht="19.149999999999999" customHeight="1" x14ac:dyDescent="0.2">
      <c r="A64" s="49" t="s">
        <v>303</v>
      </c>
      <c r="B64" s="29" t="s">
        <v>310</v>
      </c>
      <c r="C64" s="31" t="s">
        <v>22</v>
      </c>
      <c r="D64" s="85">
        <v>61</v>
      </c>
      <c r="E64" s="29"/>
      <c r="F64" s="2"/>
      <c r="G64" s="86"/>
      <c r="H64" s="48">
        <f>D64*F64</f>
        <v>0</v>
      </c>
    </row>
    <row r="65" spans="1:21" s="84" customFormat="1" ht="19.149999999999999" customHeight="1" x14ac:dyDescent="0.2">
      <c r="A65" s="49" t="s">
        <v>304</v>
      </c>
      <c r="B65" s="29" t="s">
        <v>307</v>
      </c>
      <c r="C65" s="31" t="s">
        <v>22</v>
      </c>
      <c r="D65" s="85">
        <v>61</v>
      </c>
      <c r="E65" s="29"/>
      <c r="F65" s="2"/>
      <c r="G65" s="86"/>
      <c r="H65" s="48">
        <f>D65*F65</f>
        <v>0</v>
      </c>
    </row>
    <row r="66" spans="1:21" s="84" customFormat="1" ht="19.149999999999999" customHeight="1" x14ac:dyDescent="0.25">
      <c r="A66" s="49" t="s">
        <v>305</v>
      </c>
      <c r="B66" s="29" t="s">
        <v>309</v>
      </c>
      <c r="C66" s="31" t="s">
        <v>22</v>
      </c>
      <c r="D66" s="85">
        <v>18</v>
      </c>
      <c r="E66" s="29"/>
      <c r="F66" s="2"/>
      <c r="G66" s="86"/>
      <c r="H66" s="48">
        <f>D66*F66</f>
        <v>0</v>
      </c>
      <c r="L66" s="57"/>
      <c r="M66" s="57"/>
      <c r="N66" s="57"/>
      <c r="O66" s="57"/>
      <c r="P66" s="57"/>
      <c r="Q66" s="57"/>
      <c r="R66" s="57"/>
      <c r="S66" s="57"/>
      <c r="T66" s="57"/>
      <c r="U66" s="57"/>
    </row>
    <row r="67" spans="1:21" s="84" customFormat="1" ht="19.149999999999999" customHeight="1" x14ac:dyDescent="0.25">
      <c r="A67" s="49" t="s">
        <v>306</v>
      </c>
      <c r="B67" s="29" t="s">
        <v>308</v>
      </c>
      <c r="C67" s="31" t="s">
        <v>48</v>
      </c>
      <c r="D67" s="85">
        <v>1</v>
      </c>
      <c r="E67" s="29"/>
      <c r="F67" s="2"/>
      <c r="G67" s="86"/>
      <c r="H67" s="48">
        <f>D67*F67</f>
        <v>0</v>
      </c>
      <c r="L67" s="35"/>
      <c r="M67" s="35"/>
      <c r="N67" s="35"/>
      <c r="O67" s="35"/>
      <c r="P67" s="35"/>
      <c r="Q67" s="35"/>
      <c r="R67" s="35"/>
      <c r="S67" s="35"/>
      <c r="T67" s="35"/>
      <c r="U67" s="35"/>
    </row>
    <row r="68" spans="1:21" s="84" customFormat="1" ht="19.149999999999999" customHeight="1" x14ac:dyDescent="0.25">
      <c r="A68" s="87"/>
      <c r="B68" s="73"/>
      <c r="C68" s="30"/>
      <c r="D68" s="31"/>
      <c r="E68" s="29"/>
      <c r="F68" s="78"/>
      <c r="G68" s="29"/>
      <c r="H68" s="33"/>
      <c r="L68" s="35"/>
      <c r="M68" s="35"/>
      <c r="N68" s="35"/>
      <c r="O68" s="35"/>
      <c r="P68" s="35"/>
      <c r="Q68" s="35"/>
      <c r="R68" s="35"/>
      <c r="S68" s="35"/>
      <c r="T68" s="35"/>
      <c r="U68" s="35"/>
    </row>
    <row r="69" spans="1:21" s="84" customFormat="1" ht="19.149999999999999" customHeight="1" x14ac:dyDescent="0.25">
      <c r="A69" s="41"/>
      <c r="B69" s="88" t="s">
        <v>279</v>
      </c>
      <c r="C69" s="52"/>
      <c r="D69" s="48"/>
      <c r="E69" s="54"/>
      <c r="F69" s="89"/>
      <c r="G69" s="54"/>
      <c r="H69" s="89">
        <f>SUM(H63:H68)</f>
        <v>0</v>
      </c>
      <c r="L69" s="35"/>
      <c r="M69" s="35"/>
      <c r="N69" s="35"/>
      <c r="O69" s="35"/>
      <c r="P69" s="35"/>
      <c r="Q69" s="35"/>
      <c r="R69" s="35"/>
      <c r="S69" s="35"/>
      <c r="T69" s="35"/>
      <c r="U69" s="35"/>
    </row>
    <row r="70" spans="1:21" s="84" customFormat="1" ht="19.149999999999999" customHeight="1" x14ac:dyDescent="0.25">
      <c r="A70" s="41"/>
      <c r="B70" s="93"/>
      <c r="C70" s="94"/>
      <c r="D70" s="45"/>
      <c r="E70" s="65"/>
      <c r="F70" s="66"/>
      <c r="G70" s="65"/>
      <c r="H70" s="66"/>
      <c r="L70" s="35"/>
      <c r="M70" s="35"/>
      <c r="N70" s="35"/>
      <c r="O70" s="35"/>
      <c r="P70" s="35"/>
      <c r="Q70" s="35"/>
      <c r="R70" s="35"/>
      <c r="S70" s="35"/>
      <c r="T70" s="35"/>
      <c r="U70" s="35"/>
    </row>
    <row r="71" spans="1:21" s="57" customFormat="1" ht="19.5" customHeight="1" thickBot="1" x14ac:dyDescent="0.3">
      <c r="A71" s="64"/>
      <c r="B71" s="51" t="s">
        <v>35</v>
      </c>
      <c r="C71" s="52"/>
      <c r="D71" s="55"/>
      <c r="E71" s="54"/>
      <c r="F71" s="55"/>
      <c r="G71" s="53"/>
      <c r="H71" s="56">
        <f>SUM(H60,H55,H50,H69)</f>
        <v>0</v>
      </c>
      <c r="L71" s="35"/>
      <c r="M71" s="35"/>
      <c r="N71" s="35"/>
      <c r="O71" s="35"/>
      <c r="P71" s="35"/>
      <c r="Q71" s="35"/>
      <c r="R71" s="35"/>
      <c r="S71" s="35"/>
      <c r="T71" s="35"/>
      <c r="U71" s="35"/>
    </row>
    <row r="72" spans="1:21" ht="19.5" customHeight="1" thickTop="1" x14ac:dyDescent="0.25"/>
    <row r="73" spans="1:21" ht="19.5" customHeight="1" x14ac:dyDescent="0.25">
      <c r="A73" s="72" t="s">
        <v>36</v>
      </c>
      <c r="B73" s="64" t="s">
        <v>37</v>
      </c>
      <c r="E73" s="70"/>
      <c r="F73" s="45"/>
      <c r="G73" s="66"/>
      <c r="H73" s="45"/>
    </row>
    <row r="74" spans="1:21" ht="19.5" customHeight="1" x14ac:dyDescent="0.25">
      <c r="A74" s="72" t="s">
        <v>38</v>
      </c>
      <c r="B74" s="64" t="s">
        <v>215</v>
      </c>
      <c r="E74" s="70"/>
      <c r="F74" s="45"/>
      <c r="G74" s="66"/>
      <c r="H74" s="45"/>
    </row>
    <row r="75" spans="1:21" ht="19.5" customHeight="1" x14ac:dyDescent="0.25">
      <c r="A75" s="49" t="s">
        <v>39</v>
      </c>
      <c r="B75" s="29" t="s">
        <v>201</v>
      </c>
      <c r="E75" s="70"/>
      <c r="F75" s="45"/>
      <c r="G75" s="66"/>
      <c r="H75" s="45">
        <f t="shared" ref="H75" si="2">+F75*D75</f>
        <v>0</v>
      </c>
    </row>
    <row r="76" spans="1:21" ht="19.5" customHeight="1" x14ac:dyDescent="0.25">
      <c r="A76" s="49"/>
      <c r="B76" s="73" t="s">
        <v>188</v>
      </c>
      <c r="C76" s="30" t="s">
        <v>30</v>
      </c>
      <c r="D76" s="31">
        <v>6</v>
      </c>
      <c r="E76" s="29"/>
      <c r="F76" s="1"/>
      <c r="G76" s="66"/>
      <c r="H76" s="48">
        <f>+F76*D76</f>
        <v>0</v>
      </c>
    </row>
    <row r="77" spans="1:21" ht="19.5" customHeight="1" x14ac:dyDescent="0.25">
      <c r="A77" s="49" t="s">
        <v>40</v>
      </c>
      <c r="B77" s="29" t="s">
        <v>202</v>
      </c>
      <c r="E77" s="70"/>
      <c r="F77" s="45"/>
      <c r="G77" s="66"/>
      <c r="H77" s="45">
        <f t="shared" ref="H77:H84" si="3">+F77*D77</f>
        <v>0</v>
      </c>
    </row>
    <row r="78" spans="1:21" ht="19.5" customHeight="1" x14ac:dyDescent="0.25">
      <c r="A78" s="49"/>
      <c r="B78" s="73" t="s">
        <v>188</v>
      </c>
      <c r="C78" s="30" t="s">
        <v>30</v>
      </c>
      <c r="D78" s="31">
        <v>15</v>
      </c>
      <c r="E78" s="29"/>
      <c r="F78" s="1"/>
      <c r="G78" s="66"/>
      <c r="H78" s="48">
        <f>+F78*D78</f>
        <v>0</v>
      </c>
    </row>
    <row r="79" spans="1:21" ht="19.5" customHeight="1" x14ac:dyDescent="0.25">
      <c r="A79" s="49" t="s">
        <v>42</v>
      </c>
      <c r="B79" s="29" t="s">
        <v>187</v>
      </c>
      <c r="E79" s="70"/>
      <c r="F79" s="45"/>
      <c r="G79" s="66"/>
      <c r="H79" s="45">
        <f t="shared" ref="H79" si="4">+F79*D79</f>
        <v>0</v>
      </c>
    </row>
    <row r="80" spans="1:21" ht="19.5" customHeight="1" x14ac:dyDescent="0.25">
      <c r="A80" s="49"/>
      <c r="B80" s="73" t="s">
        <v>189</v>
      </c>
      <c r="C80" s="30" t="s">
        <v>30</v>
      </c>
      <c r="D80" s="31">
        <v>40</v>
      </c>
      <c r="E80" s="29"/>
      <c r="F80" s="1"/>
      <c r="G80" s="66"/>
      <c r="H80" s="48">
        <f>+F80*D80</f>
        <v>0</v>
      </c>
    </row>
    <row r="81" spans="1:13" ht="19.5" customHeight="1" x14ac:dyDescent="0.25">
      <c r="A81" s="49" t="s">
        <v>184</v>
      </c>
      <c r="B81" s="29" t="s">
        <v>204</v>
      </c>
      <c r="E81" s="70"/>
      <c r="F81" s="45"/>
      <c r="G81" s="66"/>
      <c r="H81" s="45">
        <f t="shared" si="3"/>
        <v>0</v>
      </c>
    </row>
    <row r="82" spans="1:13" ht="19.5" customHeight="1" x14ac:dyDescent="0.25">
      <c r="A82" s="49"/>
      <c r="B82" s="73" t="s">
        <v>203</v>
      </c>
      <c r="C82" s="30" t="s">
        <v>30</v>
      </c>
      <c r="D82" s="31">
        <v>44</v>
      </c>
      <c r="E82" s="29"/>
      <c r="F82" s="1"/>
      <c r="G82" s="66"/>
      <c r="H82" s="48">
        <f>+F82*D82</f>
        <v>0</v>
      </c>
    </row>
    <row r="83" spans="1:13" ht="19.5" customHeight="1" x14ac:dyDescent="0.25">
      <c r="A83" s="49"/>
      <c r="B83" s="73" t="s">
        <v>211</v>
      </c>
      <c r="C83" s="30" t="s">
        <v>30</v>
      </c>
      <c r="D83" s="31">
        <v>24</v>
      </c>
      <c r="E83" s="29"/>
      <c r="F83" s="1"/>
      <c r="G83" s="66"/>
      <c r="H83" s="48">
        <f>+F83*D83</f>
        <v>0</v>
      </c>
    </row>
    <row r="84" spans="1:13" ht="19.5" customHeight="1" x14ac:dyDescent="0.25">
      <c r="A84" s="49" t="s">
        <v>205</v>
      </c>
      <c r="B84" s="29" t="s">
        <v>190</v>
      </c>
      <c r="E84" s="65"/>
      <c r="F84" s="45"/>
      <c r="G84" s="66"/>
      <c r="H84" s="45">
        <f t="shared" si="3"/>
        <v>0</v>
      </c>
    </row>
    <row r="85" spans="1:13" ht="19.5" customHeight="1" x14ac:dyDescent="0.25">
      <c r="A85" s="49"/>
      <c r="B85" s="29" t="s">
        <v>217</v>
      </c>
      <c r="C85" s="30" t="s">
        <v>41</v>
      </c>
      <c r="D85" s="31">
        <v>1</v>
      </c>
      <c r="E85" s="29"/>
      <c r="F85" s="1"/>
      <c r="G85" s="66"/>
      <c r="H85" s="48">
        <f>+F85*D85</f>
        <v>0</v>
      </c>
    </row>
    <row r="86" spans="1:13" ht="19.5" customHeight="1" x14ac:dyDescent="0.25">
      <c r="A86" s="49"/>
      <c r="B86" s="29" t="s">
        <v>216</v>
      </c>
      <c r="C86" s="30" t="s">
        <v>41</v>
      </c>
      <c r="D86" s="31">
        <v>1</v>
      </c>
      <c r="E86" s="29"/>
      <c r="F86" s="1"/>
      <c r="G86" s="66"/>
      <c r="H86" s="48">
        <f>+F86*D86</f>
        <v>0</v>
      </c>
    </row>
    <row r="87" spans="1:13" ht="19.5" customHeight="1" x14ac:dyDescent="0.25">
      <c r="A87" s="49" t="s">
        <v>206</v>
      </c>
      <c r="B87" s="29" t="s">
        <v>207</v>
      </c>
      <c r="C87" s="30" t="s">
        <v>10</v>
      </c>
      <c r="D87" s="31">
        <v>1</v>
      </c>
      <c r="E87" s="29"/>
      <c r="F87" s="1"/>
      <c r="G87" s="66"/>
      <c r="H87" s="48">
        <f>+F87*D87</f>
        <v>0</v>
      </c>
    </row>
    <row r="88" spans="1:13" ht="19.5" customHeight="1" x14ac:dyDescent="0.25">
      <c r="A88" s="49" t="s">
        <v>208</v>
      </c>
      <c r="B88" s="29" t="s">
        <v>210</v>
      </c>
      <c r="C88" s="30" t="s">
        <v>41</v>
      </c>
      <c r="D88" s="31">
        <v>1</v>
      </c>
      <c r="E88" s="29"/>
      <c r="F88" s="1"/>
      <c r="G88" s="66"/>
      <c r="H88" s="48">
        <f>+F88*D88</f>
        <v>0</v>
      </c>
      <c r="M88" s="95"/>
    </row>
    <row r="89" spans="1:13" ht="19.5" customHeight="1" x14ac:dyDescent="0.25">
      <c r="A89" s="49" t="s">
        <v>209</v>
      </c>
      <c r="B89" s="29" t="s">
        <v>212</v>
      </c>
      <c r="E89" s="70"/>
      <c r="F89" s="45"/>
      <c r="G89" s="66"/>
      <c r="H89" s="45">
        <f t="shared" ref="H89" si="5">+F89*D89</f>
        <v>0</v>
      </c>
      <c r="M89" s="95"/>
    </row>
    <row r="90" spans="1:13" ht="19.5" customHeight="1" x14ac:dyDescent="0.25">
      <c r="A90" s="49"/>
      <c r="B90" s="73" t="s">
        <v>213</v>
      </c>
      <c r="C90" s="30" t="s">
        <v>41</v>
      </c>
      <c r="D90" s="31">
        <v>1</v>
      </c>
      <c r="E90" s="29"/>
      <c r="F90" s="1"/>
      <c r="G90" s="66"/>
      <c r="H90" s="48">
        <f>+F90*D90</f>
        <v>0</v>
      </c>
    </row>
    <row r="91" spans="1:13" ht="19.5" customHeight="1" x14ac:dyDescent="0.25">
      <c r="A91" s="49"/>
      <c r="B91" s="73" t="s">
        <v>231</v>
      </c>
      <c r="C91" s="30" t="s">
        <v>41</v>
      </c>
      <c r="D91" s="31">
        <v>1</v>
      </c>
      <c r="E91" s="29"/>
      <c r="F91" s="1"/>
      <c r="G91" s="66"/>
      <c r="H91" s="48">
        <f>+F91*D91</f>
        <v>0</v>
      </c>
    </row>
    <row r="92" spans="1:13" ht="19.5" customHeight="1" x14ac:dyDescent="0.25">
      <c r="A92" s="49"/>
      <c r="B92" s="73" t="s">
        <v>214</v>
      </c>
      <c r="C92" s="30" t="s">
        <v>41</v>
      </c>
      <c r="D92" s="31">
        <v>1</v>
      </c>
      <c r="E92" s="29"/>
      <c r="F92" s="1"/>
      <c r="G92" s="66"/>
      <c r="H92" s="48">
        <f>+F92*D92</f>
        <v>0</v>
      </c>
    </row>
    <row r="93" spans="1:13" ht="19.5" customHeight="1" x14ac:dyDescent="0.25">
      <c r="A93" s="76" t="s">
        <v>43</v>
      </c>
      <c r="B93" s="64" t="s">
        <v>44</v>
      </c>
      <c r="C93" s="77"/>
      <c r="D93" s="78"/>
      <c r="E93" s="29"/>
      <c r="F93" s="45"/>
      <c r="G93" s="46"/>
      <c r="H93" s="45"/>
    </row>
    <row r="94" spans="1:13" ht="19.5" customHeight="1" x14ac:dyDescent="0.25">
      <c r="A94" s="73" t="s">
        <v>45</v>
      </c>
      <c r="B94" s="29" t="s">
        <v>163</v>
      </c>
      <c r="C94" s="77"/>
      <c r="D94" s="78"/>
      <c r="E94" s="29"/>
      <c r="F94" s="45"/>
      <c r="G94" s="46"/>
      <c r="H94" s="45"/>
    </row>
    <row r="95" spans="1:13" ht="19.5" customHeight="1" x14ac:dyDescent="0.25">
      <c r="A95" s="49"/>
      <c r="B95" s="73" t="s">
        <v>191</v>
      </c>
      <c r="C95" s="30" t="s">
        <v>30</v>
      </c>
      <c r="D95" s="31">
        <v>12056</v>
      </c>
      <c r="E95" s="29"/>
      <c r="F95" s="1"/>
      <c r="G95" s="66"/>
      <c r="H95" s="48">
        <f>+F95*D95</f>
        <v>0</v>
      </c>
    </row>
    <row r="96" spans="1:13" ht="19.5" customHeight="1" x14ac:dyDescent="0.25">
      <c r="A96" s="73" t="s">
        <v>46</v>
      </c>
      <c r="B96" s="29" t="s">
        <v>47</v>
      </c>
      <c r="E96" s="29"/>
      <c r="F96" s="45"/>
      <c r="G96" s="46"/>
      <c r="H96" s="45"/>
    </row>
    <row r="97" spans="1:21" ht="19.5" customHeight="1" x14ac:dyDescent="0.25">
      <c r="A97" s="73"/>
      <c r="B97" s="73" t="s">
        <v>192</v>
      </c>
      <c r="C97" s="30" t="s">
        <v>30</v>
      </c>
      <c r="D97" s="31">
        <v>108</v>
      </c>
      <c r="E97" s="29"/>
      <c r="F97" s="1"/>
      <c r="G97" s="66"/>
      <c r="H97" s="48">
        <f>+F97*D97</f>
        <v>0</v>
      </c>
    </row>
    <row r="98" spans="1:21" ht="19.5" customHeight="1" x14ac:dyDescent="0.25">
      <c r="A98" s="73"/>
      <c r="B98" s="73" t="s">
        <v>193</v>
      </c>
      <c r="C98" s="30" t="s">
        <v>30</v>
      </c>
      <c r="D98" s="31">
        <v>18</v>
      </c>
      <c r="E98" s="29"/>
      <c r="F98" s="1"/>
      <c r="G98" s="66"/>
      <c r="H98" s="48">
        <f>+F98*D98</f>
        <v>0</v>
      </c>
    </row>
    <row r="99" spans="1:21" ht="19.5" customHeight="1" x14ac:dyDescent="0.25">
      <c r="A99" s="73"/>
      <c r="B99" s="73" t="s">
        <v>194</v>
      </c>
      <c r="C99" s="30" t="s">
        <v>30</v>
      </c>
      <c r="D99" s="31">
        <v>14</v>
      </c>
      <c r="E99" s="29"/>
      <c r="F99" s="1"/>
      <c r="G99" s="66"/>
      <c r="H99" s="48">
        <f>+F99*D99</f>
        <v>0</v>
      </c>
    </row>
    <row r="100" spans="1:21" ht="19.5" customHeight="1" x14ac:dyDescent="0.25">
      <c r="A100" s="73"/>
      <c r="B100" s="73" t="s">
        <v>195</v>
      </c>
      <c r="C100" s="30" t="s">
        <v>30</v>
      </c>
      <c r="D100" s="31">
        <v>18</v>
      </c>
      <c r="E100" s="29"/>
      <c r="F100" s="1"/>
      <c r="G100" s="66"/>
      <c r="H100" s="48">
        <f>+F100*D100</f>
        <v>0</v>
      </c>
    </row>
    <row r="101" spans="1:21" ht="19.5" customHeight="1" x14ac:dyDescent="0.25">
      <c r="A101" s="73"/>
      <c r="B101" s="73" t="s">
        <v>232</v>
      </c>
      <c r="C101" s="30" t="s">
        <v>48</v>
      </c>
      <c r="D101" s="31">
        <v>176</v>
      </c>
      <c r="E101" s="29"/>
      <c r="F101" s="1"/>
      <c r="G101" s="66"/>
      <c r="H101" s="48">
        <f>+F101*D101</f>
        <v>0</v>
      </c>
      <c r="L101" s="96"/>
      <c r="M101" s="96"/>
      <c r="N101" s="96"/>
      <c r="O101" s="96"/>
      <c r="P101" s="96"/>
      <c r="Q101" s="96"/>
      <c r="R101" s="96"/>
      <c r="S101" s="96"/>
      <c r="T101" s="96"/>
      <c r="U101" s="96"/>
    </row>
    <row r="102" spans="1:21" ht="19.5" customHeight="1" x14ac:dyDescent="0.25">
      <c r="A102" s="73" t="s">
        <v>138</v>
      </c>
      <c r="B102" s="29" t="s">
        <v>49</v>
      </c>
      <c r="E102" s="29"/>
      <c r="F102" s="45"/>
      <c r="G102" s="46"/>
      <c r="H102" s="45"/>
      <c r="L102" s="96"/>
      <c r="M102" s="96"/>
      <c r="N102" s="96"/>
      <c r="O102" s="96"/>
      <c r="P102" s="96"/>
      <c r="Q102" s="96"/>
      <c r="R102" s="96"/>
      <c r="S102" s="96"/>
      <c r="T102" s="96"/>
      <c r="U102" s="96"/>
    </row>
    <row r="103" spans="1:21" ht="19.5" customHeight="1" x14ac:dyDescent="0.25">
      <c r="A103" s="73"/>
      <c r="B103" s="29" t="s">
        <v>196</v>
      </c>
      <c r="C103" s="30" t="s">
        <v>30</v>
      </c>
      <c r="D103" s="31">
        <v>66</v>
      </c>
      <c r="E103" s="29"/>
      <c r="F103" s="1"/>
      <c r="G103" s="66"/>
      <c r="H103" s="48">
        <f>+F103*D103</f>
        <v>0</v>
      </c>
      <c r="L103" s="96"/>
      <c r="M103" s="96"/>
      <c r="N103" s="96"/>
      <c r="O103" s="96"/>
      <c r="P103" s="96"/>
      <c r="Q103" s="96"/>
      <c r="R103" s="96"/>
      <c r="S103" s="96"/>
      <c r="T103" s="96"/>
      <c r="U103" s="96"/>
    </row>
    <row r="104" spans="1:21" ht="19.5" customHeight="1" x14ac:dyDescent="0.25">
      <c r="A104" s="73" t="s">
        <v>164</v>
      </c>
      <c r="B104" s="29" t="s">
        <v>50</v>
      </c>
      <c r="E104" s="29"/>
      <c r="F104" s="97"/>
      <c r="G104" s="46"/>
      <c r="H104" s="97"/>
      <c r="L104" s="96"/>
      <c r="M104" s="96"/>
      <c r="N104" s="96"/>
      <c r="O104" s="96"/>
      <c r="P104" s="96"/>
      <c r="Q104" s="96"/>
      <c r="R104" s="96"/>
      <c r="S104" s="96"/>
      <c r="T104" s="96"/>
      <c r="U104" s="96"/>
    </row>
    <row r="105" spans="1:21" ht="19.5" customHeight="1" x14ac:dyDescent="0.25">
      <c r="A105" s="73"/>
      <c r="B105" s="29" t="s">
        <v>90</v>
      </c>
      <c r="C105" s="30" t="s">
        <v>10</v>
      </c>
      <c r="D105" s="31">
        <v>1</v>
      </c>
      <c r="E105" s="29"/>
      <c r="F105" s="1"/>
      <c r="G105" s="66"/>
      <c r="H105" s="48">
        <f>+F105*D105</f>
        <v>0</v>
      </c>
      <c r="L105" s="96"/>
      <c r="M105" s="96"/>
      <c r="N105" s="96"/>
      <c r="O105" s="96"/>
      <c r="P105" s="96"/>
      <c r="Q105" s="96"/>
      <c r="R105" s="96"/>
      <c r="S105" s="96"/>
      <c r="T105" s="96"/>
      <c r="U105" s="96"/>
    </row>
    <row r="106" spans="1:21" s="96" customFormat="1" ht="20.100000000000001" customHeight="1" x14ac:dyDescent="0.2">
      <c r="A106" s="98" t="s">
        <v>114</v>
      </c>
      <c r="B106" s="50" t="s">
        <v>91</v>
      </c>
      <c r="C106" s="99"/>
      <c r="D106" s="100"/>
      <c r="E106" s="101"/>
      <c r="F106" s="102"/>
      <c r="G106" s="103"/>
      <c r="H106" s="104"/>
    </row>
    <row r="107" spans="1:21" s="96" customFormat="1" ht="20.100000000000001" customHeight="1" x14ac:dyDescent="0.2">
      <c r="A107" s="105" t="s">
        <v>165</v>
      </c>
      <c r="B107" s="106" t="s">
        <v>92</v>
      </c>
      <c r="C107" s="99"/>
      <c r="D107" s="100"/>
      <c r="E107" s="101"/>
      <c r="F107" s="102"/>
      <c r="G107" s="101"/>
      <c r="H107" s="101"/>
    </row>
    <row r="108" spans="1:21" s="96" customFormat="1" ht="20.100000000000001" customHeight="1" x14ac:dyDescent="0.2">
      <c r="A108" s="86"/>
      <c r="B108" s="86" t="s">
        <v>220</v>
      </c>
      <c r="C108" s="30" t="s">
        <v>30</v>
      </c>
      <c r="D108" s="31">
        <v>2</v>
      </c>
      <c r="E108" s="29"/>
      <c r="F108" s="1"/>
      <c r="G108" s="66"/>
      <c r="H108" s="48">
        <f>+F108*D108</f>
        <v>0</v>
      </c>
    </row>
    <row r="109" spans="1:21" s="96" customFormat="1" ht="20.100000000000001" customHeight="1" x14ac:dyDescent="0.2">
      <c r="A109" s="86"/>
      <c r="B109" s="86" t="s">
        <v>218</v>
      </c>
      <c r="C109" s="30" t="s">
        <v>30</v>
      </c>
      <c r="D109" s="31">
        <v>4</v>
      </c>
      <c r="E109" s="29"/>
      <c r="F109" s="1"/>
      <c r="G109" s="66"/>
      <c r="H109" s="48">
        <f>+F109*D109</f>
        <v>0</v>
      </c>
    </row>
    <row r="110" spans="1:21" s="96" customFormat="1" ht="20.100000000000001" customHeight="1" x14ac:dyDescent="0.2">
      <c r="A110" s="86"/>
      <c r="B110" s="86" t="s">
        <v>221</v>
      </c>
      <c r="C110" s="30" t="s">
        <v>30</v>
      </c>
      <c r="D110" s="31">
        <v>6</v>
      </c>
      <c r="E110" s="29"/>
      <c r="F110" s="1"/>
      <c r="G110" s="66"/>
      <c r="H110" s="48">
        <f>+F110*D110</f>
        <v>0</v>
      </c>
    </row>
    <row r="111" spans="1:21" s="96" customFormat="1" ht="20.100000000000001" customHeight="1" x14ac:dyDescent="0.2">
      <c r="A111" s="86"/>
      <c r="B111" s="86" t="s">
        <v>219</v>
      </c>
      <c r="C111" s="30" t="s">
        <v>30</v>
      </c>
      <c r="D111" s="31">
        <v>8</v>
      </c>
      <c r="E111" s="29"/>
      <c r="F111" s="1"/>
      <c r="G111" s="66"/>
      <c r="H111" s="48">
        <f>+F111*D111</f>
        <v>0</v>
      </c>
    </row>
    <row r="112" spans="1:21" s="96" customFormat="1" ht="20.100000000000001" customHeight="1" x14ac:dyDescent="0.2">
      <c r="A112" s="107" t="s">
        <v>115</v>
      </c>
      <c r="B112" s="96" t="s">
        <v>93</v>
      </c>
      <c r="C112" s="30"/>
      <c r="D112" s="85"/>
      <c r="E112" s="108"/>
      <c r="F112" s="101"/>
      <c r="G112" s="109"/>
      <c r="H112" s="104"/>
    </row>
    <row r="113" spans="1:21" s="96" customFormat="1" ht="20.100000000000001" customHeight="1" x14ac:dyDescent="0.2">
      <c r="A113" s="105"/>
      <c r="B113" s="110" t="s">
        <v>226</v>
      </c>
      <c r="C113" s="99" t="s">
        <v>48</v>
      </c>
      <c r="D113" s="31">
        <v>1</v>
      </c>
      <c r="E113" s="29"/>
      <c r="F113" s="1"/>
      <c r="G113" s="66"/>
      <c r="H113" s="48">
        <f t="shared" ref="H113:H128" si="6">+F113*D113</f>
        <v>0</v>
      </c>
    </row>
    <row r="114" spans="1:21" s="96" customFormat="1" ht="20.100000000000001" customHeight="1" x14ac:dyDescent="0.2">
      <c r="A114" s="105"/>
      <c r="B114" s="110" t="s">
        <v>166</v>
      </c>
      <c r="C114" s="99" t="s">
        <v>48</v>
      </c>
      <c r="D114" s="31">
        <v>5</v>
      </c>
      <c r="E114" s="29"/>
      <c r="F114" s="1"/>
      <c r="G114" s="66"/>
      <c r="H114" s="48">
        <f t="shared" si="6"/>
        <v>0</v>
      </c>
    </row>
    <row r="115" spans="1:21" s="96" customFormat="1" ht="20.100000000000001" customHeight="1" x14ac:dyDescent="0.2">
      <c r="A115" s="105"/>
      <c r="B115" s="110" t="s">
        <v>167</v>
      </c>
      <c r="C115" s="99" t="s">
        <v>48</v>
      </c>
      <c r="D115" s="31">
        <v>1</v>
      </c>
      <c r="E115" s="29"/>
      <c r="F115" s="1"/>
      <c r="G115" s="66"/>
      <c r="H115" s="48">
        <f t="shared" si="6"/>
        <v>0</v>
      </c>
    </row>
    <row r="116" spans="1:21" s="96" customFormat="1" ht="20.100000000000001" customHeight="1" x14ac:dyDescent="0.2">
      <c r="A116" s="105"/>
      <c r="B116" s="110" t="s">
        <v>222</v>
      </c>
      <c r="C116" s="99" t="s">
        <v>48</v>
      </c>
      <c r="D116" s="31">
        <v>1</v>
      </c>
      <c r="E116" s="29"/>
      <c r="F116" s="1"/>
      <c r="G116" s="66"/>
      <c r="H116" s="48">
        <f t="shared" si="6"/>
        <v>0</v>
      </c>
    </row>
    <row r="117" spans="1:21" s="96" customFormat="1" ht="20.100000000000001" customHeight="1" x14ac:dyDescent="0.2">
      <c r="A117" s="105"/>
      <c r="B117" s="110" t="s">
        <v>168</v>
      </c>
      <c r="C117" s="99" t="s">
        <v>48</v>
      </c>
      <c r="D117" s="31">
        <v>2</v>
      </c>
      <c r="E117" s="29"/>
      <c r="F117" s="1"/>
      <c r="G117" s="66"/>
      <c r="H117" s="48">
        <f t="shared" si="6"/>
        <v>0</v>
      </c>
    </row>
    <row r="118" spans="1:21" s="96" customFormat="1" ht="20.100000000000001" customHeight="1" x14ac:dyDescent="0.2">
      <c r="A118" s="105"/>
      <c r="B118" s="110" t="s">
        <v>169</v>
      </c>
      <c r="C118" s="99" t="s">
        <v>48</v>
      </c>
      <c r="D118" s="31">
        <v>1</v>
      </c>
      <c r="E118" s="29"/>
      <c r="F118" s="1"/>
      <c r="G118" s="66"/>
      <c r="H118" s="48">
        <f t="shared" si="6"/>
        <v>0</v>
      </c>
    </row>
    <row r="119" spans="1:21" s="96" customFormat="1" ht="20.100000000000001" customHeight="1" x14ac:dyDescent="0.2">
      <c r="A119" s="105"/>
      <c r="B119" s="110" t="s">
        <v>223</v>
      </c>
      <c r="C119" s="99" t="s">
        <v>48</v>
      </c>
      <c r="D119" s="31">
        <v>2</v>
      </c>
      <c r="E119" s="29"/>
      <c r="F119" s="1"/>
      <c r="G119" s="66"/>
      <c r="H119" s="48">
        <f t="shared" si="6"/>
        <v>0</v>
      </c>
    </row>
    <row r="120" spans="1:21" s="96" customFormat="1" ht="20.100000000000001" customHeight="1" x14ac:dyDescent="0.2">
      <c r="A120" s="105"/>
      <c r="B120" s="110" t="s">
        <v>197</v>
      </c>
      <c r="C120" s="99" t="s">
        <v>48</v>
      </c>
      <c r="D120" s="31">
        <v>1</v>
      </c>
      <c r="E120" s="29"/>
      <c r="F120" s="1"/>
      <c r="G120" s="66"/>
      <c r="H120" s="48">
        <f t="shared" si="6"/>
        <v>0</v>
      </c>
    </row>
    <row r="121" spans="1:21" s="96" customFormat="1" ht="20.100000000000001" customHeight="1" x14ac:dyDescent="0.2">
      <c r="A121" s="105"/>
      <c r="B121" s="110" t="s">
        <v>198</v>
      </c>
      <c r="C121" s="99" t="s">
        <v>48</v>
      </c>
      <c r="D121" s="31">
        <v>1</v>
      </c>
      <c r="E121" s="29"/>
      <c r="F121" s="1"/>
      <c r="G121" s="66"/>
      <c r="H121" s="48">
        <f t="shared" si="6"/>
        <v>0</v>
      </c>
      <c r="L121" s="28"/>
      <c r="M121" s="28"/>
      <c r="N121" s="111"/>
      <c r="O121" s="111"/>
      <c r="P121" s="111"/>
      <c r="Q121" s="111"/>
      <c r="R121" s="111"/>
      <c r="S121" s="111"/>
      <c r="T121" s="111"/>
      <c r="U121" s="111"/>
    </row>
    <row r="122" spans="1:21" s="96" customFormat="1" ht="20.100000000000001" customHeight="1" x14ac:dyDescent="0.25">
      <c r="A122" s="105"/>
      <c r="B122" s="110" t="s">
        <v>199</v>
      </c>
      <c r="C122" s="99" t="s">
        <v>48</v>
      </c>
      <c r="D122" s="31">
        <v>1</v>
      </c>
      <c r="E122" s="29"/>
      <c r="F122" s="1"/>
      <c r="G122" s="66"/>
      <c r="H122" s="48">
        <f t="shared" si="6"/>
        <v>0</v>
      </c>
      <c r="L122" s="112"/>
      <c r="M122" s="112"/>
      <c r="N122" s="113"/>
      <c r="O122" s="113"/>
      <c r="P122" s="113"/>
      <c r="Q122" s="113"/>
      <c r="R122" s="113"/>
      <c r="S122" s="113"/>
      <c r="T122" s="113"/>
      <c r="U122" s="113"/>
    </row>
    <row r="123" spans="1:21" s="96" customFormat="1" ht="20.100000000000001" customHeight="1" x14ac:dyDescent="0.25">
      <c r="A123" s="105"/>
      <c r="B123" s="110" t="s">
        <v>94</v>
      </c>
      <c r="C123" s="99" t="s">
        <v>48</v>
      </c>
      <c r="D123" s="31">
        <v>1</v>
      </c>
      <c r="E123" s="29"/>
      <c r="F123" s="1"/>
      <c r="G123" s="66"/>
      <c r="H123" s="48">
        <f t="shared" si="6"/>
        <v>0</v>
      </c>
      <c r="L123" s="35"/>
      <c r="M123" s="35"/>
      <c r="N123" s="35"/>
      <c r="O123" s="35"/>
      <c r="P123" s="35"/>
      <c r="Q123" s="35"/>
      <c r="R123" s="35"/>
      <c r="S123" s="35"/>
      <c r="T123" s="35"/>
      <c r="U123" s="35"/>
    </row>
    <row r="124" spans="1:21" s="96" customFormat="1" ht="20.100000000000001" customHeight="1" x14ac:dyDescent="0.25">
      <c r="A124" s="105"/>
      <c r="B124" s="110" t="s">
        <v>95</v>
      </c>
      <c r="C124" s="99" t="s">
        <v>48</v>
      </c>
      <c r="D124" s="31">
        <v>4</v>
      </c>
      <c r="E124" s="29"/>
      <c r="F124" s="1"/>
      <c r="G124" s="66"/>
      <c r="H124" s="48">
        <f>+F124*D124</f>
        <v>0</v>
      </c>
      <c r="L124" s="35"/>
      <c r="M124" s="35"/>
      <c r="N124" s="35"/>
      <c r="O124" s="35"/>
      <c r="P124" s="35"/>
      <c r="Q124" s="35"/>
      <c r="R124" s="35"/>
      <c r="S124" s="35"/>
      <c r="T124" s="35"/>
      <c r="U124" s="35"/>
    </row>
    <row r="125" spans="1:21" s="96" customFormat="1" ht="20.100000000000001" customHeight="1" x14ac:dyDescent="0.25">
      <c r="A125" s="105"/>
      <c r="B125" s="110" t="s">
        <v>96</v>
      </c>
      <c r="C125" s="99" t="s">
        <v>48</v>
      </c>
      <c r="D125" s="31">
        <v>4</v>
      </c>
      <c r="E125" s="29"/>
      <c r="F125" s="1"/>
      <c r="G125" s="66"/>
      <c r="H125" s="48">
        <f t="shared" si="6"/>
        <v>0</v>
      </c>
      <c r="L125" s="35"/>
      <c r="M125" s="35"/>
      <c r="N125" s="35"/>
      <c r="O125" s="35"/>
      <c r="P125" s="35"/>
      <c r="Q125" s="35"/>
      <c r="R125" s="35"/>
      <c r="S125" s="35"/>
      <c r="T125" s="35"/>
      <c r="U125" s="35"/>
    </row>
    <row r="126" spans="1:21" s="111" customFormat="1" ht="20.100000000000001" customHeight="1" x14ac:dyDescent="0.25">
      <c r="A126" s="105"/>
      <c r="B126" s="110" t="s">
        <v>97</v>
      </c>
      <c r="C126" s="99" t="s">
        <v>48</v>
      </c>
      <c r="D126" s="31">
        <v>2</v>
      </c>
      <c r="E126" s="29"/>
      <c r="F126" s="1"/>
      <c r="G126" s="66"/>
      <c r="H126" s="48">
        <f t="shared" si="6"/>
        <v>0</v>
      </c>
      <c r="I126" s="35"/>
      <c r="J126" s="28"/>
      <c r="K126" s="28"/>
      <c r="L126" s="96"/>
      <c r="M126" s="96"/>
      <c r="N126" s="96"/>
      <c r="O126" s="96"/>
      <c r="P126" s="96"/>
      <c r="Q126" s="96"/>
      <c r="R126" s="96"/>
      <c r="S126" s="96"/>
      <c r="T126" s="96"/>
      <c r="U126" s="96"/>
    </row>
    <row r="127" spans="1:21" s="113" customFormat="1" ht="20.100000000000001" customHeight="1" x14ac:dyDescent="0.25">
      <c r="A127" s="105"/>
      <c r="B127" s="110" t="s">
        <v>98</v>
      </c>
      <c r="C127" s="99" t="s">
        <v>48</v>
      </c>
      <c r="D127" s="31">
        <v>2</v>
      </c>
      <c r="E127" s="29"/>
      <c r="F127" s="1"/>
      <c r="G127" s="66"/>
      <c r="H127" s="48">
        <f t="shared" si="6"/>
        <v>0</v>
      </c>
      <c r="I127" s="35"/>
      <c r="J127" s="112"/>
      <c r="K127" s="112"/>
      <c r="L127" s="96"/>
      <c r="M127" s="96"/>
      <c r="N127" s="96"/>
      <c r="O127" s="96"/>
      <c r="P127" s="96"/>
      <c r="Q127" s="96"/>
      <c r="R127" s="96"/>
      <c r="S127" s="96"/>
      <c r="T127" s="96"/>
      <c r="U127" s="96"/>
    </row>
    <row r="128" spans="1:21" ht="19.5" customHeight="1" x14ac:dyDescent="0.25">
      <c r="A128" s="49"/>
      <c r="B128" s="73" t="s">
        <v>224</v>
      </c>
      <c r="C128" s="99" t="s">
        <v>48</v>
      </c>
      <c r="D128" s="31">
        <v>1</v>
      </c>
      <c r="E128" s="29"/>
      <c r="F128" s="1"/>
      <c r="G128" s="66"/>
      <c r="H128" s="48">
        <f t="shared" si="6"/>
        <v>0</v>
      </c>
      <c r="L128" s="96"/>
      <c r="M128" s="96"/>
      <c r="N128" s="96"/>
      <c r="O128" s="96"/>
      <c r="P128" s="96"/>
      <c r="Q128" s="96"/>
      <c r="R128" s="96"/>
      <c r="S128" s="96"/>
      <c r="T128" s="96"/>
      <c r="U128" s="96"/>
    </row>
    <row r="129" spans="1:21" ht="19.5" customHeight="1" x14ac:dyDescent="0.25">
      <c r="A129" s="107" t="s">
        <v>116</v>
      </c>
      <c r="B129" s="106" t="s">
        <v>99</v>
      </c>
      <c r="C129" s="99"/>
      <c r="D129" s="100"/>
      <c r="E129" s="108"/>
      <c r="F129" s="114"/>
      <c r="G129" s="114"/>
      <c r="H129" s="104"/>
      <c r="L129" s="96"/>
      <c r="M129" s="96"/>
      <c r="N129" s="96"/>
      <c r="O129" s="96"/>
      <c r="P129" s="96"/>
      <c r="Q129" s="96"/>
      <c r="R129" s="96"/>
      <c r="S129" s="96"/>
      <c r="T129" s="96"/>
      <c r="U129" s="96"/>
    </row>
    <row r="130" spans="1:21" ht="19.5" customHeight="1" x14ac:dyDescent="0.25">
      <c r="A130" s="105"/>
      <c r="B130" s="110" t="s">
        <v>225</v>
      </c>
      <c r="C130" s="99" t="s">
        <v>48</v>
      </c>
      <c r="D130" s="31">
        <v>2</v>
      </c>
      <c r="E130" s="29"/>
      <c r="F130" s="1"/>
      <c r="G130" s="66"/>
      <c r="H130" s="48">
        <f>+F130*D130</f>
        <v>0</v>
      </c>
      <c r="L130" s="96"/>
      <c r="M130" s="96"/>
      <c r="N130" s="96"/>
      <c r="O130" s="96"/>
      <c r="P130" s="96"/>
      <c r="Q130" s="96"/>
      <c r="R130" s="96"/>
      <c r="S130" s="96"/>
      <c r="T130" s="96"/>
      <c r="U130" s="96"/>
    </row>
    <row r="131" spans="1:21" s="96" customFormat="1" ht="20.100000000000001" customHeight="1" x14ac:dyDescent="0.2">
      <c r="A131" s="115" t="s">
        <v>117</v>
      </c>
      <c r="B131" s="106" t="s">
        <v>100</v>
      </c>
      <c r="C131" s="100"/>
      <c r="D131" s="100"/>
      <c r="E131" s="108"/>
      <c r="F131" s="114"/>
      <c r="G131" s="114"/>
      <c r="H131" s="104"/>
    </row>
    <row r="132" spans="1:21" s="96" customFormat="1" ht="20.100000000000001" customHeight="1" x14ac:dyDescent="0.2">
      <c r="A132" s="115"/>
      <c r="B132" s="106" t="s">
        <v>170</v>
      </c>
      <c r="C132" s="99" t="s">
        <v>48</v>
      </c>
      <c r="D132" s="31">
        <v>1</v>
      </c>
      <c r="E132" s="29"/>
      <c r="F132" s="1"/>
      <c r="G132" s="66"/>
      <c r="H132" s="48">
        <f>+F132*D132</f>
        <v>0</v>
      </c>
    </row>
    <row r="133" spans="1:21" s="96" customFormat="1" ht="20.100000000000001" customHeight="1" x14ac:dyDescent="0.2">
      <c r="A133" s="115"/>
      <c r="B133" s="106" t="s">
        <v>101</v>
      </c>
      <c r="C133" s="99" t="s">
        <v>48</v>
      </c>
      <c r="D133" s="31">
        <v>3</v>
      </c>
      <c r="E133" s="29"/>
      <c r="F133" s="1"/>
      <c r="G133" s="66"/>
      <c r="H133" s="48">
        <f>+F133*D133</f>
        <v>0</v>
      </c>
    </row>
    <row r="134" spans="1:21" s="96" customFormat="1" ht="20.100000000000001" customHeight="1" x14ac:dyDescent="0.2">
      <c r="A134" s="115" t="s">
        <v>118</v>
      </c>
      <c r="B134" s="106" t="s">
        <v>90</v>
      </c>
      <c r="C134" s="100" t="s">
        <v>10</v>
      </c>
      <c r="D134" s="31">
        <v>1</v>
      </c>
      <c r="E134" s="29"/>
      <c r="F134" s="1"/>
      <c r="G134" s="66"/>
      <c r="H134" s="48">
        <f>+F134*D134</f>
        <v>0</v>
      </c>
    </row>
    <row r="135" spans="1:21" s="96" customFormat="1" ht="20.100000000000001" customHeight="1" x14ac:dyDescent="0.2">
      <c r="A135" s="115" t="s">
        <v>136</v>
      </c>
      <c r="B135" s="106" t="s">
        <v>102</v>
      </c>
      <c r="C135" s="100" t="s">
        <v>10</v>
      </c>
      <c r="D135" s="31">
        <v>1</v>
      </c>
      <c r="E135" s="29"/>
      <c r="F135" s="1"/>
      <c r="G135" s="66"/>
      <c r="H135" s="48">
        <f>+F135*D135</f>
        <v>0</v>
      </c>
    </row>
    <row r="136" spans="1:21" s="96" customFormat="1" ht="20.100000000000001" customHeight="1" x14ac:dyDescent="0.2">
      <c r="A136" s="115" t="s">
        <v>137</v>
      </c>
      <c r="B136" s="106" t="s">
        <v>103</v>
      </c>
      <c r="C136" s="100"/>
      <c r="D136" s="100"/>
      <c r="E136" s="108"/>
      <c r="F136" s="114"/>
      <c r="G136" s="114"/>
      <c r="H136" s="104"/>
    </row>
    <row r="137" spans="1:21" s="96" customFormat="1" ht="20.100000000000001" customHeight="1" x14ac:dyDescent="0.2">
      <c r="A137" s="115"/>
      <c r="B137" s="106" t="s">
        <v>104</v>
      </c>
      <c r="C137" s="100" t="s">
        <v>10</v>
      </c>
      <c r="D137" s="31">
        <v>1</v>
      </c>
      <c r="E137" s="29"/>
      <c r="F137" s="1"/>
      <c r="G137" s="66"/>
      <c r="H137" s="48">
        <f>+F137*D137</f>
        <v>0</v>
      </c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</row>
    <row r="138" spans="1:21" s="96" customFormat="1" ht="20.100000000000001" customHeight="1" x14ac:dyDescent="0.25">
      <c r="A138" s="115" t="s">
        <v>119</v>
      </c>
      <c r="B138" s="106" t="s">
        <v>105</v>
      </c>
      <c r="C138" s="100" t="s">
        <v>10</v>
      </c>
      <c r="D138" s="31">
        <v>1</v>
      </c>
      <c r="E138" s="29"/>
      <c r="F138" s="1"/>
      <c r="G138" s="66"/>
      <c r="H138" s="48">
        <f>+F138*D138</f>
        <v>0</v>
      </c>
      <c r="L138" s="35"/>
      <c r="M138" s="35"/>
      <c r="N138" s="35"/>
      <c r="O138" s="35"/>
      <c r="P138" s="35"/>
      <c r="Q138" s="35"/>
      <c r="R138" s="35"/>
      <c r="S138" s="35"/>
      <c r="T138" s="35"/>
      <c r="U138" s="35"/>
    </row>
    <row r="139" spans="1:21" s="96" customFormat="1" ht="20.100000000000001" customHeight="1" x14ac:dyDescent="0.25">
      <c r="A139" s="115" t="s">
        <v>120</v>
      </c>
      <c r="B139" s="106" t="s">
        <v>106</v>
      </c>
      <c r="C139" s="100" t="s">
        <v>10</v>
      </c>
      <c r="D139" s="31">
        <v>1</v>
      </c>
      <c r="E139" s="29"/>
      <c r="F139" s="1"/>
      <c r="G139" s="66"/>
      <c r="H139" s="48">
        <f>+F139*D139</f>
        <v>0</v>
      </c>
      <c r="L139" s="35"/>
      <c r="M139" s="35"/>
      <c r="N139" s="35"/>
      <c r="O139" s="35"/>
      <c r="P139" s="35"/>
      <c r="Q139" s="35"/>
      <c r="R139" s="35"/>
      <c r="S139" s="35"/>
      <c r="T139" s="35"/>
      <c r="U139" s="35"/>
    </row>
    <row r="140" spans="1:21" s="96" customFormat="1" ht="20.100000000000001" customHeight="1" x14ac:dyDescent="0.25">
      <c r="A140" s="115" t="s">
        <v>121</v>
      </c>
      <c r="B140" s="106" t="s">
        <v>107</v>
      </c>
      <c r="C140" s="100" t="s">
        <v>10</v>
      </c>
      <c r="D140" s="31">
        <v>1</v>
      </c>
      <c r="E140" s="29"/>
      <c r="F140" s="1"/>
      <c r="G140" s="66"/>
      <c r="H140" s="48">
        <f>+F140*D140</f>
        <v>0</v>
      </c>
      <c r="L140" s="35"/>
      <c r="M140" s="35"/>
      <c r="N140" s="35"/>
      <c r="O140" s="35"/>
      <c r="P140" s="35"/>
      <c r="Q140" s="35"/>
      <c r="R140" s="35"/>
      <c r="S140" s="35"/>
      <c r="T140" s="35"/>
      <c r="U140" s="35"/>
    </row>
    <row r="141" spans="1:21" s="96" customFormat="1" ht="20.100000000000001" customHeight="1" x14ac:dyDescent="0.25">
      <c r="A141" s="115"/>
      <c r="B141" s="106"/>
      <c r="C141" s="100"/>
      <c r="D141" s="100"/>
      <c r="E141" s="108"/>
      <c r="F141" s="104"/>
      <c r="G141" s="101"/>
      <c r="H141" s="104"/>
      <c r="L141" s="35"/>
      <c r="M141" s="35"/>
      <c r="N141" s="35"/>
      <c r="O141" s="35"/>
      <c r="P141" s="35"/>
      <c r="Q141" s="35"/>
      <c r="R141" s="35"/>
      <c r="S141" s="35"/>
      <c r="T141" s="35"/>
      <c r="U141" s="35"/>
    </row>
    <row r="142" spans="1:21" s="116" customFormat="1" ht="20.100000000000001" customHeight="1" thickBot="1" x14ac:dyDescent="0.3">
      <c r="A142" s="117"/>
      <c r="B142" s="118" t="s">
        <v>122</v>
      </c>
      <c r="C142" s="52"/>
      <c r="D142" s="52"/>
      <c r="E142" s="118"/>
      <c r="F142" s="89"/>
      <c r="G142" s="118"/>
      <c r="H142" s="119">
        <f>SUM(H76:H140)</f>
        <v>0</v>
      </c>
      <c r="L142" s="35"/>
      <c r="M142" s="35"/>
      <c r="N142" s="35"/>
      <c r="O142" s="35"/>
      <c r="P142" s="35"/>
      <c r="Q142" s="35"/>
      <c r="R142" s="35"/>
      <c r="S142" s="35"/>
      <c r="T142" s="35"/>
      <c r="U142" s="35"/>
    </row>
    <row r="143" spans="1:21" ht="19.5" customHeight="1" thickTop="1" x14ac:dyDescent="0.25">
      <c r="L143" s="120"/>
      <c r="M143" s="120"/>
      <c r="N143" s="120"/>
      <c r="O143" s="120"/>
      <c r="P143" s="120"/>
      <c r="Q143" s="120"/>
      <c r="R143" s="120"/>
      <c r="S143" s="120"/>
      <c r="T143" s="120"/>
      <c r="U143" s="120"/>
    </row>
    <row r="144" spans="1:21" ht="19.5" customHeight="1" x14ac:dyDescent="0.25">
      <c r="A144" s="72" t="s">
        <v>51</v>
      </c>
      <c r="B144" s="64" t="s">
        <v>142</v>
      </c>
      <c r="E144" s="70"/>
      <c r="F144" s="45"/>
      <c r="G144" s="66"/>
      <c r="H144" s="45"/>
      <c r="L144" s="120"/>
      <c r="M144" s="120"/>
      <c r="N144" s="120"/>
      <c r="O144" s="120"/>
      <c r="P144" s="120"/>
      <c r="Q144" s="120"/>
      <c r="R144" s="120"/>
      <c r="S144" s="120"/>
      <c r="T144" s="120"/>
      <c r="U144" s="120"/>
    </row>
    <row r="145" spans="1:21" ht="19.5" customHeight="1" x14ac:dyDescent="0.25">
      <c r="A145" s="121" t="s">
        <v>52</v>
      </c>
      <c r="B145" s="64" t="s">
        <v>53</v>
      </c>
      <c r="E145" s="29"/>
      <c r="F145" s="45"/>
      <c r="G145" s="46"/>
      <c r="H145" s="45"/>
      <c r="L145" s="120"/>
      <c r="M145" s="120"/>
      <c r="N145" s="120"/>
      <c r="O145" s="120"/>
      <c r="P145" s="120"/>
      <c r="Q145" s="120"/>
      <c r="R145" s="120"/>
      <c r="S145" s="120"/>
      <c r="T145" s="120"/>
      <c r="U145" s="120"/>
    </row>
    <row r="146" spans="1:21" ht="20.100000000000001" customHeight="1" x14ac:dyDescent="0.25">
      <c r="A146" s="73" t="s">
        <v>54</v>
      </c>
      <c r="B146" s="29" t="s">
        <v>124</v>
      </c>
      <c r="C146" s="100" t="s">
        <v>10</v>
      </c>
      <c r="D146" s="31">
        <v>1</v>
      </c>
      <c r="E146" s="29"/>
      <c r="F146" s="1"/>
      <c r="G146" s="66"/>
      <c r="H146" s="48">
        <f>+F146*D146</f>
        <v>0</v>
      </c>
      <c r="L146" s="120"/>
      <c r="M146" s="120"/>
      <c r="N146" s="120"/>
      <c r="O146" s="120"/>
      <c r="P146" s="120"/>
      <c r="Q146" s="120"/>
      <c r="R146" s="120"/>
      <c r="S146" s="120"/>
      <c r="T146" s="120"/>
      <c r="U146" s="120"/>
    </row>
    <row r="147" spans="1:21" ht="20.100000000000001" customHeight="1" x14ac:dyDescent="0.25">
      <c r="A147" s="73" t="s">
        <v>56</v>
      </c>
      <c r="B147" s="29" t="s">
        <v>55</v>
      </c>
      <c r="E147" s="29"/>
      <c r="F147" s="45"/>
      <c r="G147" s="46"/>
      <c r="H147" s="45"/>
      <c r="L147" s="120"/>
      <c r="M147" s="120"/>
      <c r="N147" s="120"/>
      <c r="O147" s="120"/>
      <c r="P147" s="120"/>
      <c r="Q147" s="120"/>
      <c r="R147" s="120"/>
      <c r="S147" s="120"/>
      <c r="T147" s="120"/>
      <c r="U147" s="120"/>
    </row>
    <row r="148" spans="1:21" s="120" customFormat="1" ht="19.5" customHeight="1" x14ac:dyDescent="0.25">
      <c r="A148" s="49"/>
      <c r="B148" s="29" t="s">
        <v>235</v>
      </c>
      <c r="C148" s="30" t="s">
        <v>10</v>
      </c>
      <c r="D148" s="31">
        <v>1</v>
      </c>
      <c r="E148" s="29"/>
      <c r="F148" s="1"/>
      <c r="G148" s="66"/>
      <c r="H148" s="48">
        <f>D148*F148</f>
        <v>0</v>
      </c>
      <c r="L148" s="35"/>
      <c r="M148" s="35"/>
      <c r="N148" s="35"/>
      <c r="O148" s="35"/>
      <c r="P148" s="35"/>
      <c r="Q148" s="35"/>
      <c r="R148" s="35"/>
      <c r="S148" s="35"/>
      <c r="T148" s="35"/>
      <c r="U148" s="35"/>
    </row>
    <row r="149" spans="1:21" s="120" customFormat="1" ht="19.5" customHeight="1" x14ac:dyDescent="0.25">
      <c r="A149" s="49"/>
      <c r="B149" s="29" t="s">
        <v>236</v>
      </c>
      <c r="C149" s="30" t="s">
        <v>10</v>
      </c>
      <c r="D149" s="31">
        <v>1</v>
      </c>
      <c r="E149" s="29"/>
      <c r="F149" s="1"/>
      <c r="G149" s="66"/>
      <c r="H149" s="48">
        <f t="shared" ref="H149:H150" si="7">D149*F149</f>
        <v>0</v>
      </c>
    </row>
    <row r="150" spans="1:21" s="120" customFormat="1" ht="19.5" customHeight="1" x14ac:dyDescent="0.25">
      <c r="A150" s="49"/>
      <c r="B150" s="29" t="s">
        <v>237</v>
      </c>
      <c r="C150" s="30" t="s">
        <v>10</v>
      </c>
      <c r="D150" s="31">
        <v>1</v>
      </c>
      <c r="E150" s="29"/>
      <c r="F150" s="1"/>
      <c r="G150" s="66"/>
      <c r="H150" s="48">
        <f t="shared" si="7"/>
        <v>0</v>
      </c>
      <c r="L150" s="35"/>
      <c r="M150" s="35"/>
      <c r="N150" s="35"/>
      <c r="O150" s="35"/>
      <c r="P150" s="35"/>
      <c r="Q150" s="35"/>
      <c r="R150" s="35"/>
      <c r="S150" s="35"/>
      <c r="T150" s="35"/>
      <c r="U150" s="35"/>
    </row>
    <row r="151" spans="1:21" s="120" customFormat="1" ht="19.5" customHeight="1" x14ac:dyDescent="0.25">
      <c r="A151" s="49"/>
      <c r="B151" s="29" t="s">
        <v>238</v>
      </c>
      <c r="C151" s="30" t="s">
        <v>234</v>
      </c>
      <c r="D151" s="31">
        <v>1</v>
      </c>
      <c r="E151" s="29"/>
      <c r="F151" s="1"/>
      <c r="G151" s="66"/>
      <c r="H151" s="48">
        <f>D151*F151</f>
        <v>0</v>
      </c>
      <c r="L151" s="35"/>
      <c r="M151" s="35"/>
      <c r="N151" s="35"/>
      <c r="O151" s="35"/>
      <c r="P151" s="35"/>
      <c r="Q151" s="35"/>
      <c r="R151" s="35"/>
      <c r="S151" s="35"/>
      <c r="T151" s="35"/>
      <c r="U151" s="35"/>
    </row>
    <row r="152" spans="1:21" s="120" customFormat="1" ht="19.5" customHeight="1" x14ac:dyDescent="0.25">
      <c r="A152" s="73" t="s">
        <v>58</v>
      </c>
      <c r="B152" s="29" t="s">
        <v>57</v>
      </c>
      <c r="C152" s="30"/>
      <c r="D152" s="31"/>
      <c r="E152" s="32"/>
      <c r="F152" s="33"/>
      <c r="G152" s="33"/>
      <c r="H152" s="42"/>
      <c r="L152" s="35"/>
      <c r="M152" s="35"/>
      <c r="N152" s="35"/>
      <c r="O152" s="35"/>
      <c r="P152" s="35"/>
      <c r="Q152" s="35"/>
      <c r="R152" s="35"/>
      <c r="S152" s="35"/>
      <c r="T152" s="35"/>
      <c r="U152" s="35"/>
    </row>
    <row r="153" spans="1:21" ht="20.100000000000001" customHeight="1" x14ac:dyDescent="0.25">
      <c r="A153" s="49"/>
      <c r="B153" s="29" t="s">
        <v>256</v>
      </c>
      <c r="C153" s="30" t="s">
        <v>30</v>
      </c>
      <c r="D153" s="31">
        <v>280</v>
      </c>
      <c r="E153" s="29"/>
      <c r="F153" s="1"/>
      <c r="G153" s="66"/>
      <c r="H153" s="48">
        <f>+F153*D153</f>
        <v>0</v>
      </c>
    </row>
    <row r="154" spans="1:21" s="120" customFormat="1" ht="19.5" customHeight="1" x14ac:dyDescent="0.25">
      <c r="A154" s="49"/>
      <c r="B154" s="29" t="s">
        <v>258</v>
      </c>
      <c r="C154" s="30" t="s">
        <v>30</v>
      </c>
      <c r="D154" s="31">
        <v>20</v>
      </c>
      <c r="E154" s="29"/>
      <c r="F154" s="1"/>
      <c r="G154" s="66"/>
      <c r="H154" s="48">
        <f>+F154*D154</f>
        <v>0</v>
      </c>
      <c r="L154" s="35"/>
      <c r="M154" s="35"/>
      <c r="N154" s="35"/>
      <c r="O154" s="35"/>
      <c r="P154" s="35"/>
      <c r="Q154" s="35"/>
      <c r="R154" s="35"/>
      <c r="S154" s="35"/>
      <c r="T154" s="35"/>
      <c r="U154" s="35"/>
    </row>
    <row r="155" spans="1:21" ht="19.5" customHeight="1" x14ac:dyDescent="0.25">
      <c r="A155" s="49"/>
      <c r="B155" s="29" t="s">
        <v>257</v>
      </c>
      <c r="C155" s="30" t="s">
        <v>30</v>
      </c>
      <c r="D155" s="31">
        <v>5</v>
      </c>
      <c r="E155" s="29"/>
      <c r="F155" s="1"/>
      <c r="G155" s="66"/>
      <c r="H155" s="48">
        <f>+F155*D155</f>
        <v>0</v>
      </c>
    </row>
    <row r="156" spans="1:21" ht="19.5" customHeight="1" x14ac:dyDescent="0.25">
      <c r="A156" s="73" t="s">
        <v>66</v>
      </c>
      <c r="B156" s="29" t="s">
        <v>59</v>
      </c>
      <c r="E156" s="29"/>
      <c r="F156" s="97"/>
      <c r="G156" s="46"/>
      <c r="H156" s="97"/>
    </row>
    <row r="157" spans="1:21" ht="20.100000000000001" customHeight="1" x14ac:dyDescent="0.25">
      <c r="A157" s="73" t="s">
        <v>68</v>
      </c>
      <c r="B157" s="29" t="s">
        <v>60</v>
      </c>
      <c r="E157" s="29"/>
      <c r="F157" s="45"/>
      <c r="G157" s="46"/>
      <c r="H157" s="45"/>
    </row>
    <row r="158" spans="1:21" ht="20.100000000000001" customHeight="1" x14ac:dyDescent="0.25">
      <c r="B158" s="29" t="s">
        <v>125</v>
      </c>
      <c r="C158" s="30" t="s">
        <v>48</v>
      </c>
      <c r="D158" s="31">
        <v>1</v>
      </c>
      <c r="E158" s="29"/>
      <c r="F158" s="1"/>
      <c r="G158" s="66"/>
      <c r="H158" s="48">
        <f>+F158*D158</f>
        <v>0</v>
      </c>
    </row>
    <row r="159" spans="1:21" ht="20.100000000000001" customHeight="1" x14ac:dyDescent="0.25">
      <c r="B159" s="29" t="s">
        <v>233</v>
      </c>
      <c r="C159" s="30" t="s">
        <v>48</v>
      </c>
      <c r="D159" s="31">
        <v>1</v>
      </c>
      <c r="E159" s="29"/>
      <c r="F159" s="1"/>
      <c r="G159" s="66"/>
      <c r="H159" s="48">
        <f>+F159*D159</f>
        <v>0</v>
      </c>
    </row>
    <row r="160" spans="1:21" ht="20.100000000000001" customHeight="1" x14ac:dyDescent="0.25">
      <c r="A160" s="73" t="s">
        <v>70</v>
      </c>
      <c r="B160" s="29" t="s">
        <v>61</v>
      </c>
      <c r="E160" s="29"/>
      <c r="F160" s="97"/>
      <c r="G160" s="46"/>
      <c r="H160" s="97"/>
    </row>
    <row r="161" spans="1:8" ht="19.5" customHeight="1" x14ac:dyDescent="0.25">
      <c r="B161" s="29" t="s">
        <v>251</v>
      </c>
      <c r="C161" s="30" t="s">
        <v>48</v>
      </c>
      <c r="D161" s="31">
        <v>1</v>
      </c>
      <c r="E161" s="29"/>
      <c r="F161" s="1"/>
      <c r="G161" s="66"/>
      <c r="H161" s="48">
        <f t="shared" ref="H161:H169" si="8">+F161*D161</f>
        <v>0</v>
      </c>
    </row>
    <row r="162" spans="1:8" ht="19.5" customHeight="1" x14ac:dyDescent="0.25">
      <c r="B162" s="29" t="s">
        <v>259</v>
      </c>
      <c r="C162" s="30" t="s">
        <v>48</v>
      </c>
      <c r="D162" s="31">
        <v>2</v>
      </c>
      <c r="E162" s="29"/>
      <c r="F162" s="1"/>
      <c r="G162" s="66"/>
      <c r="H162" s="48">
        <f t="shared" si="8"/>
        <v>0</v>
      </c>
    </row>
    <row r="163" spans="1:8" ht="19.5" customHeight="1" x14ac:dyDescent="0.25">
      <c r="B163" s="29" t="s">
        <v>62</v>
      </c>
      <c r="C163" s="30" t="s">
        <v>48</v>
      </c>
      <c r="D163" s="31">
        <v>6</v>
      </c>
      <c r="E163" s="29"/>
      <c r="F163" s="1"/>
      <c r="G163" s="66"/>
      <c r="H163" s="48">
        <f t="shared" si="8"/>
        <v>0</v>
      </c>
    </row>
    <row r="164" spans="1:8" ht="19.5" customHeight="1" x14ac:dyDescent="0.25">
      <c r="B164" s="29" t="s">
        <v>134</v>
      </c>
      <c r="C164" s="30" t="s">
        <v>48</v>
      </c>
      <c r="D164" s="31">
        <v>7</v>
      </c>
      <c r="E164" s="29"/>
      <c r="F164" s="1"/>
      <c r="G164" s="66"/>
      <c r="H164" s="48">
        <f t="shared" si="8"/>
        <v>0</v>
      </c>
    </row>
    <row r="165" spans="1:8" ht="19.5" customHeight="1" x14ac:dyDescent="0.25">
      <c r="B165" s="29" t="s">
        <v>63</v>
      </c>
      <c r="C165" s="30" t="s">
        <v>48</v>
      </c>
      <c r="D165" s="31">
        <v>2</v>
      </c>
      <c r="E165" s="29"/>
      <c r="F165" s="1"/>
      <c r="G165" s="66"/>
      <c r="H165" s="48">
        <f t="shared" si="8"/>
        <v>0</v>
      </c>
    </row>
    <row r="166" spans="1:8" ht="19.5" customHeight="1" x14ac:dyDescent="0.25">
      <c r="B166" s="29" t="s">
        <v>181</v>
      </c>
      <c r="C166" s="30" t="s">
        <v>48</v>
      </c>
      <c r="D166" s="31">
        <v>1</v>
      </c>
      <c r="E166" s="29"/>
      <c r="F166" s="1"/>
      <c r="G166" s="66"/>
      <c r="H166" s="48">
        <f t="shared" si="8"/>
        <v>0</v>
      </c>
    </row>
    <row r="167" spans="1:8" ht="19.5" customHeight="1" x14ac:dyDescent="0.25">
      <c r="B167" s="29" t="s">
        <v>133</v>
      </c>
      <c r="C167" s="30" t="s">
        <v>48</v>
      </c>
      <c r="D167" s="31">
        <v>2</v>
      </c>
      <c r="E167" s="29"/>
      <c r="F167" s="1"/>
      <c r="G167" s="66"/>
      <c r="H167" s="48">
        <f t="shared" si="8"/>
        <v>0</v>
      </c>
    </row>
    <row r="168" spans="1:8" ht="19.5" customHeight="1" x14ac:dyDescent="0.25">
      <c r="B168" s="29" t="s">
        <v>64</v>
      </c>
      <c r="C168" s="100" t="s">
        <v>10</v>
      </c>
      <c r="D168" s="31">
        <v>1</v>
      </c>
      <c r="E168" s="29"/>
      <c r="F168" s="1"/>
      <c r="G168" s="66"/>
      <c r="H168" s="48">
        <f t="shared" si="8"/>
        <v>0</v>
      </c>
    </row>
    <row r="169" spans="1:8" ht="19.5" customHeight="1" x14ac:dyDescent="0.25">
      <c r="B169" s="29" t="s">
        <v>65</v>
      </c>
      <c r="C169" s="100" t="s">
        <v>10</v>
      </c>
      <c r="D169" s="31">
        <v>1</v>
      </c>
      <c r="E169" s="29"/>
      <c r="F169" s="1"/>
      <c r="G169" s="66"/>
      <c r="H169" s="48">
        <f t="shared" si="8"/>
        <v>0</v>
      </c>
    </row>
    <row r="170" spans="1:8" ht="19.5" customHeight="1" x14ac:dyDescent="0.25">
      <c r="A170" s="73" t="s">
        <v>73</v>
      </c>
      <c r="B170" s="29" t="s">
        <v>67</v>
      </c>
      <c r="E170" s="29"/>
      <c r="F170" s="45"/>
      <c r="G170" s="46"/>
      <c r="H170" s="45"/>
    </row>
    <row r="171" spans="1:8" ht="19.5" customHeight="1" x14ac:dyDescent="0.25">
      <c r="A171" s="73" t="s">
        <v>126</v>
      </c>
      <c r="B171" s="29" t="s">
        <v>69</v>
      </c>
      <c r="E171" s="29"/>
      <c r="F171" s="45"/>
      <c r="G171" s="46"/>
      <c r="H171" s="45"/>
    </row>
    <row r="172" spans="1:8" ht="19.5" customHeight="1" x14ac:dyDescent="0.25">
      <c r="B172" s="29" t="s">
        <v>147</v>
      </c>
      <c r="C172" s="30" t="s">
        <v>30</v>
      </c>
      <c r="D172" s="31">
        <v>10</v>
      </c>
      <c r="E172" s="29"/>
      <c r="F172" s="1"/>
      <c r="G172" s="66"/>
      <c r="H172" s="48">
        <f>+F172*D172</f>
        <v>0</v>
      </c>
    </row>
    <row r="173" spans="1:8" ht="19.5" customHeight="1" x14ac:dyDescent="0.25">
      <c r="A173" s="73" t="s">
        <v>127</v>
      </c>
      <c r="B173" s="29" t="s">
        <v>239</v>
      </c>
      <c r="E173" s="29"/>
      <c r="F173" s="97"/>
      <c r="G173" s="46"/>
      <c r="H173" s="97"/>
    </row>
    <row r="174" spans="1:8" ht="19.5" customHeight="1" x14ac:dyDescent="0.25">
      <c r="B174" s="29" t="s">
        <v>240</v>
      </c>
      <c r="C174" s="30" t="s">
        <v>30</v>
      </c>
      <c r="D174" s="31">
        <v>15</v>
      </c>
      <c r="E174" s="29"/>
      <c r="F174" s="1"/>
      <c r="G174" s="66"/>
      <c r="H174" s="48">
        <f>+F174*D174</f>
        <v>0</v>
      </c>
    </row>
    <row r="175" spans="1:8" ht="19.5" customHeight="1" x14ac:dyDescent="0.25">
      <c r="A175" s="73" t="s">
        <v>75</v>
      </c>
      <c r="B175" s="29" t="s">
        <v>76</v>
      </c>
      <c r="E175" s="29"/>
      <c r="F175" s="45"/>
      <c r="G175" s="46"/>
      <c r="H175" s="45"/>
    </row>
    <row r="176" spans="1:8" ht="19.5" customHeight="1" x14ac:dyDescent="0.25">
      <c r="A176" s="73" t="s">
        <v>77</v>
      </c>
      <c r="B176" s="29" t="s">
        <v>135</v>
      </c>
      <c r="C176" s="86"/>
      <c r="D176" s="84"/>
      <c r="E176" s="84"/>
      <c r="F176" s="84"/>
      <c r="G176" s="84"/>
      <c r="H176" s="84"/>
    </row>
    <row r="177" spans="1:8" ht="19.5" customHeight="1" x14ac:dyDescent="0.25">
      <c r="B177" s="29" t="s">
        <v>72</v>
      </c>
      <c r="C177" s="30" t="s">
        <v>48</v>
      </c>
      <c r="D177" s="31">
        <v>10</v>
      </c>
      <c r="E177" s="29"/>
      <c r="F177" s="1"/>
      <c r="G177" s="66"/>
      <c r="H177" s="48">
        <f>+F177*D177</f>
        <v>0</v>
      </c>
    </row>
    <row r="178" spans="1:8" ht="19.5" customHeight="1" x14ac:dyDescent="0.25">
      <c r="B178" s="29" t="s">
        <v>241</v>
      </c>
      <c r="C178" s="30" t="s">
        <v>48</v>
      </c>
      <c r="D178" s="31">
        <v>1</v>
      </c>
      <c r="E178" s="29"/>
      <c r="F178" s="1"/>
      <c r="G178" s="66"/>
      <c r="H178" s="48">
        <f>D178*F178</f>
        <v>0</v>
      </c>
    </row>
    <row r="179" spans="1:8" ht="19.5" customHeight="1" x14ac:dyDescent="0.25">
      <c r="A179" s="73" t="s">
        <v>78</v>
      </c>
      <c r="B179" s="29" t="s">
        <v>128</v>
      </c>
      <c r="E179" s="29"/>
      <c r="F179" s="97"/>
      <c r="G179" s="46"/>
      <c r="H179" s="97"/>
    </row>
    <row r="180" spans="1:8" ht="19.5" customHeight="1" x14ac:dyDescent="0.25">
      <c r="B180" s="29" t="s">
        <v>148</v>
      </c>
      <c r="C180" s="30" t="s">
        <v>48</v>
      </c>
      <c r="D180" s="31">
        <v>2</v>
      </c>
      <c r="E180" s="29"/>
      <c r="F180" s="1"/>
      <c r="G180" s="66"/>
      <c r="H180" s="48">
        <f>+F180*D180</f>
        <v>0</v>
      </c>
    </row>
    <row r="181" spans="1:8" ht="19.5" customHeight="1" x14ac:dyDescent="0.25">
      <c r="B181" s="29" t="s">
        <v>149</v>
      </c>
      <c r="C181" s="30" t="s">
        <v>48</v>
      </c>
      <c r="D181" s="31">
        <v>1</v>
      </c>
      <c r="E181" s="29"/>
      <c r="F181" s="1"/>
      <c r="G181" s="66"/>
      <c r="H181" s="48">
        <f>+F181*D181</f>
        <v>0</v>
      </c>
    </row>
    <row r="182" spans="1:8" ht="19.5" customHeight="1" x14ac:dyDescent="0.25">
      <c r="A182" s="73" t="s">
        <v>80</v>
      </c>
      <c r="B182" s="29" t="s">
        <v>74</v>
      </c>
      <c r="E182" s="29"/>
      <c r="F182" s="97"/>
      <c r="G182" s="46"/>
      <c r="H182" s="97"/>
    </row>
    <row r="183" spans="1:8" ht="19.5" customHeight="1" x14ac:dyDescent="0.25">
      <c r="B183" s="29" t="s">
        <v>150</v>
      </c>
      <c r="C183" s="30" t="s">
        <v>48</v>
      </c>
      <c r="D183" s="31">
        <v>1</v>
      </c>
      <c r="E183" s="29"/>
      <c r="F183" s="1"/>
      <c r="G183" s="66"/>
      <c r="H183" s="48">
        <f>+F183*D183</f>
        <v>0</v>
      </c>
    </row>
    <row r="184" spans="1:8" ht="19.5" customHeight="1" x14ac:dyDescent="0.25">
      <c r="A184" s="73" t="s">
        <v>129</v>
      </c>
      <c r="B184" s="29" t="s">
        <v>130</v>
      </c>
      <c r="E184" s="29"/>
      <c r="F184" s="45"/>
      <c r="G184" s="46"/>
      <c r="H184" s="45"/>
    </row>
    <row r="185" spans="1:8" ht="19.5" customHeight="1" x14ac:dyDescent="0.25">
      <c r="B185" s="29" t="s">
        <v>151</v>
      </c>
      <c r="C185" s="30" t="s">
        <v>30</v>
      </c>
      <c r="D185" s="31">
        <v>30</v>
      </c>
      <c r="E185" s="29"/>
      <c r="F185" s="1"/>
      <c r="G185" s="66"/>
      <c r="H185" s="48">
        <f>+F185*D185</f>
        <v>0</v>
      </c>
    </row>
    <row r="186" spans="1:8" ht="19.5" customHeight="1" x14ac:dyDescent="0.25">
      <c r="B186" s="29" t="s">
        <v>152</v>
      </c>
      <c r="C186" s="30" t="s">
        <v>30</v>
      </c>
      <c r="D186" s="31">
        <v>5</v>
      </c>
      <c r="E186" s="29"/>
      <c r="F186" s="1"/>
      <c r="G186" s="66"/>
      <c r="H186" s="48">
        <f>+F186*D186</f>
        <v>0</v>
      </c>
    </row>
    <row r="187" spans="1:8" ht="19.5" customHeight="1" x14ac:dyDescent="0.25">
      <c r="B187" s="29" t="s">
        <v>153</v>
      </c>
      <c r="C187" s="30" t="s">
        <v>30</v>
      </c>
      <c r="D187" s="31">
        <v>5</v>
      </c>
      <c r="E187" s="29"/>
      <c r="F187" s="1"/>
      <c r="G187" s="66"/>
      <c r="H187" s="48">
        <f>+F187*D187</f>
        <v>0</v>
      </c>
    </row>
    <row r="188" spans="1:8" ht="19.5" customHeight="1" x14ac:dyDescent="0.25">
      <c r="A188" s="73" t="s">
        <v>131</v>
      </c>
      <c r="B188" s="29" t="s">
        <v>79</v>
      </c>
      <c r="E188" s="29"/>
      <c r="F188" s="97"/>
      <c r="G188" s="46"/>
      <c r="H188" s="97"/>
    </row>
    <row r="189" spans="1:8" ht="19.5" customHeight="1" x14ac:dyDescent="0.25">
      <c r="B189" s="29" t="s">
        <v>176</v>
      </c>
      <c r="C189" s="30" t="s">
        <v>30</v>
      </c>
      <c r="D189" s="31">
        <v>20</v>
      </c>
      <c r="E189" s="29"/>
      <c r="F189" s="1"/>
      <c r="G189" s="66"/>
      <c r="H189" s="48">
        <f>+F189*D189</f>
        <v>0</v>
      </c>
    </row>
    <row r="190" spans="1:8" ht="19.5" customHeight="1" x14ac:dyDescent="0.25">
      <c r="B190" s="29" t="s">
        <v>177</v>
      </c>
      <c r="C190" s="30" t="s">
        <v>30</v>
      </c>
      <c r="D190" s="31">
        <v>30</v>
      </c>
      <c r="E190" s="29"/>
      <c r="F190" s="1"/>
      <c r="G190" s="66"/>
      <c r="H190" s="48">
        <f>+F190*D190</f>
        <v>0</v>
      </c>
    </row>
    <row r="191" spans="1:8" ht="19.5" customHeight="1" x14ac:dyDescent="0.25">
      <c r="A191" s="73" t="s">
        <v>81</v>
      </c>
      <c r="B191" s="29" t="s">
        <v>132</v>
      </c>
      <c r="E191" s="29"/>
      <c r="F191" s="45"/>
      <c r="G191" s="46"/>
      <c r="H191" s="45"/>
    </row>
    <row r="192" spans="1:8" ht="19.5" customHeight="1" x14ac:dyDescent="0.25">
      <c r="B192" s="29" t="s">
        <v>242</v>
      </c>
      <c r="C192" s="30" t="s">
        <v>48</v>
      </c>
      <c r="D192" s="31">
        <v>2</v>
      </c>
      <c r="E192" s="29"/>
      <c r="F192" s="1"/>
      <c r="G192" s="66"/>
      <c r="H192" s="48">
        <f>+F192*D192</f>
        <v>0</v>
      </c>
    </row>
    <row r="193" spans="1:21" ht="19.5" customHeight="1" x14ac:dyDescent="0.25">
      <c r="B193" s="29" t="s">
        <v>244</v>
      </c>
      <c r="C193" s="30" t="s">
        <v>48</v>
      </c>
      <c r="D193" s="31">
        <v>1</v>
      </c>
      <c r="E193" s="29"/>
      <c r="F193" s="1"/>
      <c r="G193" s="66"/>
      <c r="H193" s="48">
        <f>+F193*D193</f>
        <v>0</v>
      </c>
    </row>
    <row r="194" spans="1:21" ht="19.5" customHeight="1" x14ac:dyDescent="0.25">
      <c r="B194" s="29" t="s">
        <v>243</v>
      </c>
      <c r="C194" s="30" t="s">
        <v>48</v>
      </c>
      <c r="D194" s="31">
        <v>1</v>
      </c>
      <c r="E194" s="29"/>
      <c r="F194" s="1"/>
      <c r="G194" s="66"/>
      <c r="H194" s="48">
        <f>+F194*D194</f>
        <v>0</v>
      </c>
    </row>
    <row r="195" spans="1:21" ht="19.5" customHeight="1" x14ac:dyDescent="0.25">
      <c r="A195" s="73" t="s">
        <v>178</v>
      </c>
      <c r="B195" s="29" t="s">
        <v>245</v>
      </c>
    </row>
    <row r="196" spans="1:21" ht="19.5" customHeight="1" x14ac:dyDescent="0.25">
      <c r="A196" s="73" t="s">
        <v>246</v>
      </c>
      <c r="B196" s="29" t="s">
        <v>71</v>
      </c>
    </row>
    <row r="197" spans="1:21" ht="19.5" customHeight="1" x14ac:dyDescent="0.25">
      <c r="B197" s="29" t="s">
        <v>249</v>
      </c>
      <c r="C197" s="30" t="s">
        <v>30</v>
      </c>
      <c r="D197" s="31">
        <v>10</v>
      </c>
      <c r="E197" s="29"/>
      <c r="F197" s="1"/>
      <c r="G197" s="66"/>
      <c r="H197" s="48">
        <f>+F197*D197</f>
        <v>0</v>
      </c>
      <c r="L197" s="29"/>
      <c r="M197" s="29"/>
      <c r="N197" s="29"/>
      <c r="O197" s="29"/>
      <c r="P197" s="29"/>
      <c r="Q197" s="29"/>
      <c r="R197" s="29"/>
      <c r="S197" s="29"/>
      <c r="T197" s="29"/>
      <c r="U197" s="29"/>
    </row>
    <row r="198" spans="1:21" ht="19.5" customHeight="1" x14ac:dyDescent="0.25">
      <c r="B198" s="29" t="s">
        <v>250</v>
      </c>
      <c r="C198" s="30" t="s">
        <v>30</v>
      </c>
      <c r="D198" s="31">
        <v>300</v>
      </c>
      <c r="E198" s="29"/>
      <c r="F198" s="1"/>
      <c r="G198" s="66"/>
      <c r="H198" s="48">
        <f>+F198*D198</f>
        <v>0</v>
      </c>
    </row>
    <row r="199" spans="1:21" ht="19.5" customHeight="1" x14ac:dyDescent="0.25">
      <c r="A199" s="73" t="s">
        <v>252</v>
      </c>
      <c r="B199" s="29" t="s">
        <v>253</v>
      </c>
      <c r="L199" s="57"/>
      <c r="M199" s="57"/>
      <c r="N199" s="57"/>
      <c r="O199" s="57"/>
      <c r="P199" s="57"/>
      <c r="Q199" s="57"/>
      <c r="R199" s="57"/>
      <c r="S199" s="57"/>
      <c r="T199" s="57"/>
      <c r="U199" s="57"/>
    </row>
    <row r="200" spans="1:21" ht="19.5" customHeight="1" x14ac:dyDescent="0.25">
      <c r="B200" s="29" t="s">
        <v>254</v>
      </c>
      <c r="C200" s="30" t="s">
        <v>48</v>
      </c>
      <c r="D200" s="31">
        <v>6</v>
      </c>
      <c r="E200" s="29"/>
      <c r="F200" s="1"/>
      <c r="G200" s="66"/>
      <c r="H200" s="48">
        <f>+F200*D200</f>
        <v>0</v>
      </c>
    </row>
    <row r="201" spans="1:21" ht="19.5" customHeight="1" x14ac:dyDescent="0.25">
      <c r="A201" s="73" t="s">
        <v>179</v>
      </c>
      <c r="B201" s="29" t="s">
        <v>247</v>
      </c>
      <c r="C201" s="30" t="s">
        <v>10</v>
      </c>
      <c r="D201" s="31">
        <v>1</v>
      </c>
      <c r="E201" s="29"/>
      <c r="F201" s="1"/>
      <c r="G201" s="66"/>
      <c r="H201" s="48">
        <f>+F201*D201</f>
        <v>0</v>
      </c>
    </row>
    <row r="202" spans="1:21" s="29" customFormat="1" ht="19.5" customHeight="1" x14ac:dyDescent="0.25">
      <c r="A202" s="73" t="s">
        <v>180</v>
      </c>
      <c r="B202" s="29" t="s">
        <v>248</v>
      </c>
      <c r="C202" s="30" t="s">
        <v>10</v>
      </c>
      <c r="D202" s="31">
        <v>1</v>
      </c>
      <c r="F202" s="1"/>
      <c r="G202" s="66"/>
      <c r="H202" s="48">
        <f>+F202*D202</f>
        <v>0</v>
      </c>
      <c r="I202" s="66"/>
      <c r="J202" s="45"/>
      <c r="L202" s="35"/>
      <c r="M202" s="35"/>
      <c r="N202" s="35"/>
      <c r="O202" s="35"/>
      <c r="P202" s="35"/>
      <c r="Q202" s="35"/>
      <c r="R202" s="35"/>
      <c r="S202" s="35"/>
      <c r="T202" s="35"/>
      <c r="U202" s="35"/>
    </row>
    <row r="203" spans="1:21" ht="19.5" customHeight="1" x14ac:dyDescent="0.25">
      <c r="A203" s="122"/>
      <c r="B203" s="122"/>
      <c r="D203" s="123"/>
      <c r="E203" s="124"/>
      <c r="F203" s="125"/>
      <c r="G203" s="125"/>
      <c r="H203" s="126"/>
    </row>
    <row r="204" spans="1:21" s="57" customFormat="1" ht="19.5" customHeight="1" thickBot="1" x14ac:dyDescent="0.3">
      <c r="A204" s="64"/>
      <c r="B204" s="51" t="s">
        <v>82</v>
      </c>
      <c r="C204" s="52"/>
      <c r="D204" s="53"/>
      <c r="E204" s="54"/>
      <c r="F204" s="55"/>
      <c r="G204" s="53"/>
      <c r="H204" s="56">
        <f>SUM(H146:H203)</f>
        <v>0</v>
      </c>
      <c r="L204" s="29"/>
      <c r="M204" s="29"/>
      <c r="N204" s="29"/>
      <c r="O204" s="29"/>
      <c r="P204" s="29"/>
      <c r="Q204" s="29"/>
      <c r="R204" s="29"/>
      <c r="S204" s="29"/>
      <c r="T204" s="29"/>
      <c r="U204" s="29"/>
    </row>
    <row r="205" spans="1:21" ht="19.5" customHeight="1" thickTop="1" x14ac:dyDescent="0.25">
      <c r="L205" s="29"/>
      <c r="M205" s="29"/>
      <c r="N205" s="29"/>
      <c r="O205" s="29"/>
      <c r="P205" s="29"/>
      <c r="Q205" s="29"/>
      <c r="R205" s="29"/>
      <c r="S205" s="29"/>
      <c r="T205" s="29"/>
      <c r="U205" s="29"/>
    </row>
    <row r="206" spans="1:21" ht="19.5" customHeight="1" x14ac:dyDescent="0.25">
      <c r="A206" s="72" t="s">
        <v>83</v>
      </c>
      <c r="B206" s="64" t="s">
        <v>84</v>
      </c>
      <c r="E206" s="70"/>
      <c r="F206" s="45"/>
      <c r="G206" s="66"/>
      <c r="H206" s="45"/>
    </row>
    <row r="207" spans="1:21" ht="19.5" customHeight="1" x14ac:dyDescent="0.25">
      <c r="A207" s="72" t="s">
        <v>85</v>
      </c>
      <c r="B207" s="64" t="s">
        <v>86</v>
      </c>
      <c r="C207" s="99"/>
      <c r="D207" s="127"/>
      <c r="E207" s="65"/>
      <c r="F207" s="45"/>
      <c r="G207" s="66"/>
      <c r="H207" s="45"/>
    </row>
    <row r="208" spans="1:21" ht="19.5" customHeight="1" x14ac:dyDescent="0.25">
      <c r="A208" s="72"/>
      <c r="B208" s="73" t="s">
        <v>154</v>
      </c>
      <c r="C208" s="30" t="s">
        <v>22</v>
      </c>
      <c r="D208" s="31">
        <v>2995</v>
      </c>
      <c r="E208" s="29"/>
      <c r="F208" s="1"/>
      <c r="G208" s="66"/>
      <c r="H208" s="48">
        <f t="shared" ref="H208:H213" si="9">+F208*D208</f>
        <v>0</v>
      </c>
    </row>
    <row r="209" spans="1:21" s="29" customFormat="1" ht="19.5" customHeight="1" x14ac:dyDescent="0.25">
      <c r="A209" s="72"/>
      <c r="B209" s="73" t="s">
        <v>185</v>
      </c>
      <c r="C209" s="30" t="s">
        <v>22</v>
      </c>
      <c r="D209" s="31">
        <v>270</v>
      </c>
      <c r="F209" s="1"/>
      <c r="G209" s="66"/>
      <c r="H209" s="48">
        <f t="shared" si="9"/>
        <v>0</v>
      </c>
      <c r="I209" s="45"/>
      <c r="L209" s="35"/>
      <c r="M209" s="35"/>
      <c r="N209" s="35"/>
      <c r="O209" s="35"/>
      <c r="P209" s="35"/>
      <c r="Q209" s="35"/>
      <c r="R209" s="35"/>
      <c r="S209" s="35"/>
      <c r="T209" s="35"/>
      <c r="U209" s="35"/>
    </row>
    <row r="210" spans="1:21" s="29" customFormat="1" ht="19.5" customHeight="1" x14ac:dyDescent="0.25">
      <c r="A210" s="72"/>
      <c r="B210" s="73" t="s">
        <v>186</v>
      </c>
      <c r="C210" s="30" t="s">
        <v>22</v>
      </c>
      <c r="D210" s="31">
        <v>2995</v>
      </c>
      <c r="F210" s="1"/>
      <c r="G210" s="66"/>
      <c r="H210" s="48">
        <f t="shared" si="9"/>
        <v>0</v>
      </c>
      <c r="I210" s="45"/>
      <c r="L210" s="35"/>
      <c r="M210" s="35"/>
      <c r="N210" s="35"/>
      <c r="O210" s="35"/>
      <c r="P210" s="35"/>
      <c r="Q210" s="35"/>
      <c r="R210" s="35"/>
      <c r="S210" s="35"/>
      <c r="T210" s="35"/>
      <c r="U210" s="35"/>
    </row>
    <row r="211" spans="1:21" ht="19.5" customHeight="1" x14ac:dyDescent="0.25">
      <c r="A211" s="72" t="s">
        <v>87</v>
      </c>
      <c r="B211" s="64" t="s">
        <v>155</v>
      </c>
      <c r="C211" s="30" t="s">
        <v>22</v>
      </c>
      <c r="D211" s="31">
        <v>245</v>
      </c>
      <c r="E211" s="29"/>
      <c r="F211" s="1"/>
      <c r="G211" s="66"/>
      <c r="H211" s="48">
        <f t="shared" si="9"/>
        <v>0</v>
      </c>
    </row>
    <row r="212" spans="1:21" ht="19.5" customHeight="1" x14ac:dyDescent="0.25">
      <c r="A212" s="72" t="s">
        <v>88</v>
      </c>
      <c r="B212" s="64" t="s">
        <v>156</v>
      </c>
      <c r="C212" s="30" t="s">
        <v>30</v>
      </c>
      <c r="D212" s="31">
        <v>466</v>
      </c>
      <c r="E212" s="29"/>
      <c r="F212" s="1"/>
      <c r="G212" s="66"/>
      <c r="H212" s="48">
        <f t="shared" si="9"/>
        <v>0</v>
      </c>
    </row>
    <row r="213" spans="1:21" ht="19.5" customHeight="1" x14ac:dyDescent="0.25">
      <c r="A213" s="72" t="s">
        <v>157</v>
      </c>
      <c r="B213" s="64" t="s">
        <v>292</v>
      </c>
      <c r="C213" s="30" t="s">
        <v>30</v>
      </c>
      <c r="D213" s="31">
        <v>242</v>
      </c>
      <c r="E213" s="29"/>
      <c r="F213" s="1"/>
      <c r="G213" s="74"/>
      <c r="H213" s="48">
        <f t="shared" si="9"/>
        <v>0</v>
      </c>
    </row>
    <row r="214" spans="1:21" ht="19.5" customHeight="1" x14ac:dyDescent="0.25">
      <c r="A214" s="72" t="s">
        <v>285</v>
      </c>
      <c r="B214" s="64" t="s">
        <v>158</v>
      </c>
      <c r="C214" s="29"/>
      <c r="D214" s="30"/>
      <c r="E214" s="30"/>
      <c r="F214" s="70"/>
      <c r="G214" s="45"/>
      <c r="H214" s="66"/>
    </row>
    <row r="215" spans="1:21" ht="19.5" customHeight="1" x14ac:dyDescent="0.25">
      <c r="A215" s="87" t="s">
        <v>286</v>
      </c>
      <c r="B215" s="29" t="s">
        <v>159</v>
      </c>
      <c r="C215" s="29"/>
      <c r="D215" s="30"/>
      <c r="E215" s="30"/>
      <c r="F215" s="70"/>
      <c r="G215" s="45"/>
      <c r="H215" s="66"/>
    </row>
    <row r="216" spans="1:21" ht="19.5" customHeight="1" x14ac:dyDescent="0.25">
      <c r="A216" s="87"/>
      <c r="B216" s="73" t="s">
        <v>173</v>
      </c>
      <c r="C216" s="30" t="s">
        <v>48</v>
      </c>
      <c r="D216" s="31">
        <v>104</v>
      </c>
      <c r="E216" s="29"/>
      <c r="F216" s="1"/>
      <c r="G216" s="66"/>
      <c r="H216" s="48">
        <f>+F216*D216</f>
        <v>0</v>
      </c>
    </row>
    <row r="217" spans="1:21" ht="19.5" customHeight="1" x14ac:dyDescent="0.25">
      <c r="A217" s="87" t="s">
        <v>287</v>
      </c>
      <c r="B217" s="29" t="s">
        <v>160</v>
      </c>
      <c r="C217" s="29"/>
      <c r="D217" s="29"/>
      <c r="E217" s="29"/>
      <c r="F217" s="70"/>
      <c r="G217" s="45"/>
      <c r="H217" s="66"/>
    </row>
    <row r="218" spans="1:21" ht="19.5" customHeight="1" x14ac:dyDescent="0.25">
      <c r="A218" s="87"/>
      <c r="B218" s="73" t="s">
        <v>288</v>
      </c>
      <c r="C218" s="30" t="s">
        <v>30</v>
      </c>
      <c r="D218" s="31">
        <v>115</v>
      </c>
      <c r="E218" s="29"/>
      <c r="F218" s="1"/>
      <c r="G218" s="66"/>
      <c r="H218" s="48">
        <f>+F218*D218</f>
        <v>0</v>
      </c>
    </row>
    <row r="219" spans="1:21" ht="19.5" customHeight="1" x14ac:dyDescent="0.25">
      <c r="A219" s="87"/>
      <c r="B219" s="73" t="s">
        <v>284</v>
      </c>
      <c r="C219" s="30" t="s">
        <v>30</v>
      </c>
      <c r="D219" s="31">
        <v>117</v>
      </c>
      <c r="E219" s="29"/>
      <c r="F219" s="1"/>
      <c r="G219" s="66"/>
      <c r="H219" s="48">
        <f>+F219*D219</f>
        <v>0</v>
      </c>
      <c r="L219" s="57"/>
      <c r="M219" s="57"/>
      <c r="N219" s="57"/>
      <c r="O219" s="57"/>
      <c r="P219" s="57"/>
      <c r="Q219" s="57"/>
      <c r="R219" s="57"/>
      <c r="S219" s="57"/>
      <c r="T219" s="57"/>
      <c r="U219" s="57"/>
    </row>
    <row r="220" spans="1:21" ht="19.5" customHeight="1" x14ac:dyDescent="0.25">
      <c r="A220" s="87"/>
      <c r="B220" s="73" t="s">
        <v>289</v>
      </c>
      <c r="C220" s="30" t="s">
        <v>48</v>
      </c>
      <c r="D220" s="31">
        <v>3</v>
      </c>
      <c r="E220" s="29"/>
      <c r="F220" s="1"/>
      <c r="G220" s="66"/>
      <c r="H220" s="48">
        <f>+F220*D220</f>
        <v>0</v>
      </c>
    </row>
    <row r="221" spans="1:21" ht="19.5" customHeight="1" x14ac:dyDescent="0.25">
      <c r="A221" s="87"/>
      <c r="B221" s="73" t="s">
        <v>290</v>
      </c>
      <c r="C221" s="30" t="s">
        <v>48</v>
      </c>
      <c r="D221" s="31">
        <v>3</v>
      </c>
      <c r="E221" s="29"/>
      <c r="F221" s="1"/>
      <c r="G221" s="66"/>
      <c r="H221" s="48">
        <f>+F221*D221</f>
        <v>0</v>
      </c>
    </row>
    <row r="222" spans="1:21" ht="19.5" customHeight="1" x14ac:dyDescent="0.25">
      <c r="A222" s="87"/>
      <c r="B222" s="73" t="s">
        <v>291</v>
      </c>
      <c r="C222" s="30" t="s">
        <v>48</v>
      </c>
      <c r="D222" s="31">
        <v>1</v>
      </c>
      <c r="E222" s="29"/>
      <c r="F222" s="1"/>
      <c r="G222" s="66"/>
      <c r="H222" s="48">
        <f>+F222*D222</f>
        <v>0</v>
      </c>
    </row>
    <row r="223" spans="1:21" ht="19.5" customHeight="1" x14ac:dyDescent="0.25">
      <c r="A223" s="72"/>
      <c r="B223" s="64"/>
      <c r="E223" s="70"/>
      <c r="F223" s="45"/>
      <c r="G223" s="66"/>
      <c r="H223" s="45"/>
    </row>
    <row r="224" spans="1:21" s="57" customFormat="1" ht="19.5" customHeight="1" thickBot="1" x14ac:dyDescent="0.3">
      <c r="A224" s="64"/>
      <c r="B224" s="51" t="s">
        <v>89</v>
      </c>
      <c r="C224" s="52"/>
      <c r="D224" s="53"/>
      <c r="E224" s="54"/>
      <c r="F224" s="55"/>
      <c r="G224" s="53"/>
      <c r="H224" s="56">
        <f>SUM(H208:H222)</f>
        <v>0</v>
      </c>
      <c r="L224" s="35"/>
      <c r="M224" s="35"/>
      <c r="N224" s="35"/>
      <c r="O224" s="35"/>
      <c r="P224" s="35"/>
      <c r="Q224" s="35"/>
      <c r="R224" s="35"/>
      <c r="S224" s="35"/>
      <c r="T224" s="35"/>
      <c r="U224" s="35"/>
    </row>
    <row r="225" ht="19.5" customHeight="1" thickTop="1" x14ac:dyDescent="0.25"/>
  </sheetData>
  <sheetProtection algorithmName="SHA-512" hashValue="p8oRB+v18ph9cLyvMp6EURLFc4EZf6LICiDbnoZuxGxxUW44QNVbhftDxN2SlVM4N2RsPa52ZSXMWoz09kGm7g==" saltValue="aVcyhBy6UgqlKuslD0kCbg==" spinCount="100000" sheet="1" objects="1" scenarios="1"/>
  <phoneticPr fontId="10" type="noConversion"/>
  <pageMargins left="0.51181102362204722" right="0.51181102362204722" top="0.55118110236220474" bottom="0.55118110236220474" header="0.31496062992125984" footer="0.31496062992125984"/>
  <pageSetup paperSize="9" scale="90" orientation="portrait" r:id="rId1"/>
  <rowBreaks count="1" manualBreakCount="1">
    <brk id="43" max="16383" man="1"/>
  </rowBreaks>
  <ignoredErrors>
    <ignoredError sqref="A7:A14 A223:A226 A41:A43 A152 A156 A175:A176 A146 A147 A170:A172 A173:A174 A191 A205:A208 A216 A195 A107:A108 A23 A93:A96 A103:A104 A129:A133 A72:A74 A85 A112 A111 A110 A109 A137 A141:A143 A201 A202" twoDigitTextYear="1"/>
    <ignoredError sqref="H96 H102 H104 H112 H182 H156:H157 H18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27FB9A0CF7EE458268774733A55644" ma:contentTypeVersion="9" ma:contentTypeDescription="Create a new document." ma:contentTypeScope="" ma:versionID="4058c1ea58793301408829766aabc15a">
  <xsd:schema xmlns:xsd="http://www.w3.org/2001/XMLSchema" xmlns:xs="http://www.w3.org/2001/XMLSchema" xmlns:p="http://schemas.microsoft.com/office/2006/metadata/properties" xmlns:ns2="abbeec68-b05e-4e2e-88e5-2ac3e13fe809" xmlns:ns3="14bfd2bb-3d4a-4549-9197-f3410a8da64b" xmlns:ns4="2cf7a10c-b9dc-432b-9424-3bf6913679d9" xmlns:ns5="73ca341d-af13-4715-84c1-2c839bb29ebb" xmlns:ns6="d216fd77-b8fb-420b-9724-444b013898fe" targetNamespace="http://schemas.microsoft.com/office/2006/metadata/properties" ma:root="true" ma:fieldsID="67f85c98cdcbcb93acda46cf90933b73" ns2:_="" ns3:_="" ns4:_="" ns5:_="" ns6:_="">
    <xsd:import namespace="abbeec68-b05e-4e2e-88e5-2ac3e13fe809"/>
    <xsd:import namespace="14bfd2bb-3d4a-4549-9197-f3410a8da64b"/>
    <xsd:import namespace="2cf7a10c-b9dc-432b-9424-3bf6913679d9"/>
    <xsd:import namespace="73ca341d-af13-4715-84c1-2c839bb29ebb"/>
    <xsd:import namespace="d216fd77-b8fb-420b-9724-444b013898fe"/>
    <xsd:element name="properties">
      <xsd:complexType>
        <xsd:sequence>
          <xsd:element name="documentManagement">
            <xsd:complexType>
              <xsd:all>
                <xsd:element ref="ns2:wp_tag" minOccurs="0"/>
                <xsd:element ref="ns3:wpItemLocation" minOccurs="0"/>
                <xsd:element ref="ns4:Skjalategund" minOccurs="0"/>
                <xsd:element ref="ns5:Athugasemd" minOccurs="0"/>
                <xsd:element ref="ns4:approvalVerkefnisgogn" minOccurs="0"/>
                <xsd:element ref="ns4:utgefidDags" minOccurs="0"/>
                <xsd:element ref="ns4:docApproverText" minOccurs="0"/>
                <xsd:element ref="ns6:MediaServiceMetadata" minOccurs="0"/>
                <xsd:element ref="ns6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eec68-b05e-4e2e-88e5-2ac3e13fe809" elementFormDefault="qualified">
    <xsd:import namespace="http://schemas.microsoft.com/office/2006/documentManagement/types"/>
    <xsd:import namespace="http://schemas.microsoft.com/office/infopath/2007/PartnerControls"/>
    <xsd:element name="wp_tag" ma:index="8" nillable="true" ma:displayName="Stage tag" ma:default="Opið" ma:internalName="wp_tag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bfd2bb-3d4a-4549-9197-f3410a8da64b" elementFormDefault="qualified">
    <xsd:import namespace="http://schemas.microsoft.com/office/2006/documentManagement/types"/>
    <xsd:import namespace="http://schemas.microsoft.com/office/infopath/2007/PartnerControls"/>
    <xsd:element name="wpItemLocation" ma:index="9" nillable="true" ma:displayName="wpItemLocation" ma:default="5aa2a412567d486ca18d576e7b2c5224;e7eb5b9849cc4bfea38727a373d3066f;49;ade6174cbb4c4522bb84fe13d9969b05;1595;" ma:internalName="wpItem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f7a10c-b9dc-432b-9424-3bf6913679d9" elementFormDefault="qualified">
    <xsd:import namespace="http://schemas.microsoft.com/office/2006/documentManagement/types"/>
    <xsd:import namespace="http://schemas.microsoft.com/office/infopath/2007/PartnerControls"/>
    <xsd:element name="Skjalategund" ma:index="10" nillable="true" ma:displayName="Skjalategund" ma:format="Dropdown" ma:internalName="Skjalategund">
      <xsd:simpleType>
        <xsd:union memberTypes="dms:Text">
          <xsd:simpleType>
            <xsd:restriction base="dms:Choice">
              <xsd:enumeration value="Aðaluppdrættir"/>
              <xsd:enumeration value="Afhending gagna"/>
              <xsd:enumeration value="Auka- og viðbótarverk"/>
              <xsd:enumeration value="Áhlaupslistar"/>
              <xsd:enumeration value="Áætlanir"/>
              <xsd:enumeration value="Breytingar"/>
              <xsd:enumeration value="Bréf"/>
              <xsd:enumeration value="Dagbók"/>
              <xsd:enumeration value="Dagskýrslur"/>
              <xsd:enumeration value="DWG-grunnar"/>
              <xsd:enumeration value="Efnissamþykktir"/>
              <xsd:enumeration value="Eftirlit"/>
              <xsd:enumeration value="Fundagerðir"/>
              <xsd:enumeration value="Greinargerð"/>
              <xsd:enumeration value="Gæðaskjöl"/>
              <xsd:enumeration value="Handbækur"/>
              <xsd:enumeration value="Hönnuðir"/>
              <xsd:enumeration value="Hönnunarforsendur"/>
              <xsd:enumeration value="IFC-skrár"/>
              <xsd:enumeration value="Kröfur"/>
              <xsd:enumeration value="Kynningar"/>
              <xsd:enumeration value="Leyfisgögn"/>
              <xsd:enumeration value="Minnisblöð"/>
              <xsd:enumeration value="Myndir"/>
              <xsd:enumeration value="Niðurstöður"/>
              <xsd:enumeration value="Orðsendingar"/>
              <xsd:enumeration value="Póstur"/>
              <xsd:enumeration value="Reikningar"/>
              <xsd:enumeration value="RVT-skrár"/>
              <xsd:enumeration value="Rýnigögn"/>
              <xsd:enumeration value="Samningar"/>
              <xsd:enumeration value="Skilagreinar"/>
              <xsd:enumeration value="Skýrslur"/>
              <xsd:enumeration value="Teikningar"/>
              <xsd:enumeration value="Teikningarskrá"/>
              <xsd:enumeration value="Tilboð"/>
              <xsd:enumeration value="Tilboðsgögn"/>
              <xsd:enumeration value="Tækniupplýsingar"/>
              <xsd:enumeration value="Umhverfismál"/>
              <xsd:enumeration value="Umsagnir"/>
              <xsd:enumeration value="Útboðsgögn"/>
              <xsd:enumeration value="Útgefin gögn"/>
              <xsd:enumeration value="Útreikningar"/>
              <xsd:enumeration value="Úttektir"/>
              <xsd:enumeration value="Verkfundagerð"/>
              <xsd:enumeration value="Verklýsingar"/>
              <xsd:enumeration value="Verkteikningar"/>
              <xsd:enumeration value="Vinnugögn"/>
              <xsd:enumeration value="Öryggismál"/>
            </xsd:restriction>
          </xsd:simpleType>
        </xsd:union>
      </xsd:simpleType>
    </xsd:element>
    <xsd:element name="approvalVerkefnisgogn" ma:index="12" nillable="true" ma:displayName="Samþykki skjala" ma:internalName="approvalVerkefnisgogn">
      <xsd:simpleType>
        <xsd:restriction base="dms:Text">
          <xsd:maxLength value="255"/>
        </xsd:restriction>
      </xsd:simpleType>
    </xsd:element>
    <xsd:element name="utgefidDags" ma:index="13" nillable="true" ma:displayName="Útgefið" ma:format="DateOnly" ma:internalName="utgefidDags">
      <xsd:simpleType>
        <xsd:restriction base="dms:DateTime"/>
      </xsd:simpleType>
    </xsd:element>
    <xsd:element name="docApproverText" ma:index="14" nillable="true" ma:displayName="Samþykkt af" ma:internalName="docApproverTex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a341d-af13-4715-84c1-2c839bb29ebb" elementFormDefault="qualified">
    <xsd:import namespace="http://schemas.microsoft.com/office/2006/documentManagement/types"/>
    <xsd:import namespace="http://schemas.microsoft.com/office/infopath/2007/PartnerControls"/>
    <xsd:element name="Athugasemd" ma:index="11" nillable="true" ma:displayName="Athugasemd" ma:format="Dropdown" ma:internalName="Athugasem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6fd77-b8fb-420b-9724-444b013898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rovalVerkefnisgogn xmlns="2cf7a10c-b9dc-432b-9424-3bf6913679d9" xsi:nil="true"/>
    <utgefidDags xmlns="2cf7a10c-b9dc-432b-9424-3bf6913679d9" xsi:nil="true"/>
    <Athugasemd xmlns="73ca341d-af13-4715-84c1-2c839bb29ebb" xsi:nil="true"/>
    <Skjalategund xmlns="2cf7a10c-b9dc-432b-9424-3bf6913679d9" xsi:nil="true"/>
    <docApproverText xmlns="2cf7a10c-b9dc-432b-9424-3bf6913679d9" xsi:nil="true"/>
    <wp_tag xmlns="abbeec68-b05e-4e2e-88e5-2ac3e13fe809">Opið</wp_tag>
    <wpItemLocation xmlns="14bfd2bb-3d4a-4549-9197-f3410a8da64b">5aa2a412567d486ca18d576e7b2c5224;e7eb5b9849cc4bfea38727a373d3066f;49;ade6174cbb4c4522bb84fe13d9969b05;1595;</wpItemLocation>
  </documentManagement>
</p:properties>
</file>

<file path=customXml/itemProps1.xml><?xml version="1.0" encoding="utf-8"?>
<ds:datastoreItem xmlns:ds="http://schemas.openxmlformats.org/officeDocument/2006/customXml" ds:itemID="{47D7DD34-E7D5-4E29-AC65-C496DA5AE5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beec68-b05e-4e2e-88e5-2ac3e13fe809"/>
    <ds:schemaRef ds:uri="14bfd2bb-3d4a-4549-9197-f3410a8da64b"/>
    <ds:schemaRef ds:uri="2cf7a10c-b9dc-432b-9424-3bf6913679d9"/>
    <ds:schemaRef ds:uri="73ca341d-af13-4715-84c1-2c839bb29ebb"/>
    <ds:schemaRef ds:uri="d216fd77-b8fb-420b-9724-444b013898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48407C-B948-4506-A062-1C362598EC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328900-D8F2-4357-B0C8-140860827C31}">
  <ds:schemaRefs>
    <ds:schemaRef ds:uri="73ca341d-af13-4715-84c1-2c839bb29ebb"/>
    <ds:schemaRef ds:uri="d216fd77-b8fb-420b-9724-444b013898fe"/>
    <ds:schemaRef ds:uri="http://schemas.openxmlformats.org/package/2006/metadata/core-properties"/>
    <ds:schemaRef ds:uri="14bfd2bb-3d4a-4549-9197-f3410a8da64b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2cf7a10c-b9dc-432b-9424-3bf6913679d9"/>
    <ds:schemaRef ds:uri="abbeec68-b05e-4e2e-88e5-2ac3e13fe80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Urriðah - Knattspv - Tilbblað</vt:lpstr>
      <vt:lpstr> Urriðah - Knattspv - Tilbblað</vt:lpstr>
      <vt:lpstr>' Urriðah - Knattspv - Tilbblað'!Print_Area</vt:lpstr>
      <vt:lpstr>'Urriðah - Knattspv - Tilbblað'!Print_Area</vt:lpstr>
      <vt:lpstr>' Urriðah - Knattspv - Tilbblað'!Print_Titles</vt:lpstr>
      <vt:lpstr>samt1</vt:lpstr>
      <vt:lpstr>samt2</vt:lpstr>
      <vt:lpstr>samt3</vt:lpstr>
      <vt:lpstr>samt4</vt:lpstr>
      <vt:lpstr>samt5</vt:lpstr>
      <vt:lpstr>samt6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KÁ-Íþróttasvæði við Ásgarð - Endurgerð-Tilboðsskrá_Master</dc:title>
  <dc:creator>Vilhjálmur Ásgeirsson</dc:creator>
  <cp:lastModifiedBy>Vilhjálmur Ásgeirsson</cp:lastModifiedBy>
  <cp:lastPrinted>2022-03-17T15:53:44Z</cp:lastPrinted>
  <dcterms:created xsi:type="dcterms:W3CDTF">2011-12-05T11:00:00Z</dcterms:created>
  <dcterms:modified xsi:type="dcterms:W3CDTF">2022-03-17T15:57:47Z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0x010100AA27FB9A0CF7EE458268774733A55644</vt:lpwstr>
  </property>
  <property fmtid="{D5CDD505-2E9C-101B-9397-08002B2CF9AE}" pid="3" name="Order">
    <vt:r8>2400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