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fla.sharepoint.com/sites/wp_Projects57870/Documents/08 Sameiginlegt/"/>
    </mc:Choice>
  </mc:AlternateContent>
  <xr:revisionPtr revIDLastSave="33" documentId="8_{36C0BAFE-2071-4086-98CB-BAB7432A3410}" xr6:coauthVersionLast="47" xr6:coauthVersionMax="47" xr10:uidLastSave="{BAF50E3B-67FB-4D16-892D-2D858C8270F7}"/>
  <bookViews>
    <workbookView xWindow="-120" yWindow="-120" windowWidth="38640" windowHeight="21120" activeTab="1" xr2:uid="{00000000-000D-0000-FFFF-FFFF00000000}"/>
  </bookViews>
  <sheets>
    <sheet name="Safnblað" sheetId="3" r:id="rId1"/>
    <sheet name="Tilboðsskrá" sheetId="13" r:id="rId2"/>
  </sheets>
  <externalReferences>
    <externalReference r:id="rId3"/>
  </externalReferences>
  <definedNames>
    <definedName name="Kafli1" localSheetId="1">Tilboðsskrá!#REF!</definedName>
    <definedName name="Kafli1">#REF!</definedName>
    <definedName name="_xlnm.Print_Titles">'[1]2.Tilboðsskrá'!#REF!</definedName>
    <definedName name="T1p1" localSheetId="1">Tilboðsskrá!#REF!</definedName>
    <definedName name="T1p1">#REF!</definedName>
    <definedName name="T1p2" localSheetId="1">Tilboðsskrá!#REF!</definedName>
    <definedName name="T1p2">#REF!</definedName>
    <definedName name="T1p3" localSheetId="1">Tilboðsskrá!#REF!</definedName>
    <definedName name="T1p3">#REF!</definedName>
    <definedName name="T2p1" localSheetId="1">Tilboðsskrá!#REF!</definedName>
    <definedName name="T2p1">#REF!</definedName>
    <definedName name="T2p2" localSheetId="1">Tilboðsskrá!#REF!</definedName>
    <definedName name="T2p2">#REF!</definedName>
    <definedName name="T2p3" localSheetId="1">Tilboðsskrá!#REF!</definedName>
    <definedName name="T2p3">#REF!</definedName>
    <definedName name="T2p4" localSheetId="1">Tilboðsskrá!#REF!</definedName>
    <definedName name="T2p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3" l="1"/>
  <c r="J75" i="13" l="1"/>
  <c r="J78" i="13"/>
  <c r="J77" i="13"/>
  <c r="J64" i="13"/>
  <c r="J71" i="13"/>
  <c r="J70" i="13"/>
  <c r="J58" i="13"/>
  <c r="C18" i="3"/>
  <c r="B18" i="3"/>
  <c r="B16" i="3"/>
  <c r="B17" i="3"/>
  <c r="B19" i="3"/>
  <c r="J76" i="13"/>
  <c r="J74" i="13"/>
  <c r="J72" i="13"/>
  <c r="J69" i="13"/>
  <c r="J68" i="13"/>
  <c r="J66" i="13"/>
  <c r="J65" i="13"/>
  <c r="J13" i="13"/>
  <c r="J57" i="13"/>
  <c r="J14" i="13"/>
  <c r="J12" i="13"/>
  <c r="J80" i="13" l="1"/>
  <c r="D18" i="3"/>
  <c r="J85" i="13"/>
  <c r="J51" i="13"/>
  <c r="J86" i="13"/>
  <c r="C19" i="3" l="1"/>
  <c r="C16" i="3"/>
  <c r="J88" i="13" l="1"/>
  <c r="J87" i="13"/>
  <c r="J84" i="13"/>
  <c r="J90" i="13" s="1"/>
  <c r="J38" i="13"/>
  <c r="J37" i="13"/>
  <c r="J36" i="13"/>
  <c r="D19" i="3" l="1"/>
  <c r="J40" i="13"/>
  <c r="D16" i="3" s="1"/>
  <c r="J55" i="13"/>
  <c r="J54" i="13"/>
  <c r="J52" i="13"/>
  <c r="J50" i="13"/>
  <c r="J49" i="13"/>
  <c r="J47" i="13"/>
  <c r="J46" i="13"/>
  <c r="J45" i="13"/>
  <c r="J28" i="13"/>
  <c r="J27" i="13"/>
  <c r="J26" i="13"/>
  <c r="J30" i="13" s="1"/>
  <c r="J25" i="13"/>
  <c r="J24" i="13"/>
  <c r="J23" i="13"/>
  <c r="J22" i="13"/>
  <c r="J21" i="13"/>
  <c r="J20" i="13"/>
  <c r="J19" i="13"/>
  <c r="J10" i="13"/>
  <c r="J9" i="13"/>
  <c r="J8" i="13"/>
  <c r="J16" i="13" s="1"/>
  <c r="J60" i="13" l="1"/>
  <c r="C17" i="3" l="1"/>
  <c r="A14" i="3"/>
  <c r="B9" i="3"/>
  <c r="C9" i="3"/>
  <c r="D9" i="3" l="1"/>
  <c r="A6" i="3" l="1"/>
  <c r="B8" i="3"/>
  <c r="C8" i="3"/>
  <c r="D8" i="3" l="1"/>
  <c r="D11" i="3" s="1"/>
  <c r="D17" i="3" l="1"/>
  <c r="D21" i="3" l="1"/>
  <c r="D23" i="3" s="1"/>
</calcChain>
</file>

<file path=xl/sharedStrings.xml><?xml version="1.0" encoding="utf-8"?>
<sst xmlns="http://schemas.openxmlformats.org/spreadsheetml/2006/main" count="315" uniqueCount="122">
  <si>
    <t>Safnblað</t>
  </si>
  <si>
    <t>Samtals 2. kafli:</t>
  </si>
  <si>
    <t>Samtals með VSKi:</t>
  </si>
  <si>
    <t xml:space="preserve">Tilboðsskrá </t>
  </si>
  <si>
    <t>Verkþáttur</t>
  </si>
  <si>
    <t>Magn</t>
  </si>
  <si>
    <t>Eining</t>
  </si>
  <si>
    <t>Ein. verð m. vsk.</t>
  </si>
  <si>
    <t>Verð kr.</t>
  </si>
  <si>
    <t>1.  AÐSTÆÐUR Á VINNUSVÆÐI OG FL.</t>
  </si>
  <si>
    <t xml:space="preserve"> 1.1</t>
  </si>
  <si>
    <t>Aðstaða, öryggisráðstafanir, merkingar o.fl.</t>
  </si>
  <si>
    <t xml:space="preserve"> 1.1.1</t>
  </si>
  <si>
    <t xml:space="preserve">Aðstaða </t>
  </si>
  <si>
    <t>heild</t>
  </si>
  <si>
    <t>á kr.</t>
  </si>
  <si>
    <t>=</t>
  </si>
  <si>
    <t>kr.</t>
  </si>
  <si>
    <t xml:space="preserve"> 1.1.2</t>
  </si>
  <si>
    <t>Öryggisráðstafanir</t>
  </si>
  <si>
    <t>Öryggisgirðingar, efnisútvegun og fyrsta uppsetning</t>
  </si>
  <si>
    <t>m</t>
  </si>
  <si>
    <t>Öryggisgirðingar, færsla og uppsetning innan svæðis</t>
  </si>
  <si>
    <t xml:space="preserve"> 1.1.3</t>
  </si>
  <si>
    <t xml:space="preserve">Merkingar </t>
  </si>
  <si>
    <t>Merkingar vinnusvæðis</t>
  </si>
  <si>
    <t>Upplýsingaskilti</t>
  </si>
  <si>
    <t>stk</t>
  </si>
  <si>
    <t xml:space="preserve"> 1.1.4</t>
  </si>
  <si>
    <t>Frágangur</t>
  </si>
  <si>
    <t>SAMTALS TILBOÐSLIÐUR 1.1</t>
  </si>
  <si>
    <t xml:space="preserve"> 1.2</t>
  </si>
  <si>
    <t>Reikningsvinna</t>
  </si>
  <si>
    <t>Verkamaður</t>
  </si>
  <si>
    <t>klst</t>
  </si>
  <si>
    <t>Vélamaður/bílstjóri</t>
  </si>
  <si>
    <t>Iðnaðarmaður</t>
  </si>
  <si>
    <t>Mælingarmaður</t>
  </si>
  <si>
    <t>Hjólavél (15-20t)</t>
  </si>
  <si>
    <t>Beltavél (25-35t)</t>
  </si>
  <si>
    <t>Beltavél (25-35t) með fleyg</t>
  </si>
  <si>
    <t>Vörubíll</t>
  </si>
  <si>
    <t>Vörubíll (trailer)</t>
  </si>
  <si>
    <t>Dæla.  Afköst &lt; 20 l/sek</t>
  </si>
  <si>
    <t>sólarhr.</t>
  </si>
  <si>
    <t>SAMTALS TILBOÐSLIÐUR 1.2</t>
  </si>
  <si>
    <t>2.  VATNSVEITULÖGN - JARÐVINNA, LAGNIR OG FRÁGANGUR</t>
  </si>
  <si>
    <t xml:space="preserve"> 2.2</t>
  </si>
  <si>
    <t>Rif núverandi yfirborðs</t>
  </si>
  <si>
    <t xml:space="preserve"> 2.2.1</t>
  </si>
  <si>
    <t>Sögun</t>
  </si>
  <si>
    <t>Sögun steypu</t>
  </si>
  <si>
    <t>Sögun malbiks</t>
  </si>
  <si>
    <t xml:space="preserve"> 2.2.2</t>
  </si>
  <si>
    <t>Upprif á malbiki og steypu</t>
  </si>
  <si>
    <t>m²</t>
  </si>
  <si>
    <t>SAMTALS TILBOÐSLIÐUR 2.2</t>
  </si>
  <si>
    <t xml:space="preserve"> 2.3</t>
  </si>
  <si>
    <t>Jarðvinna</t>
  </si>
  <si>
    <t xml:space="preserve"> 2.3.2</t>
  </si>
  <si>
    <t>Gröftur lausra jarðefna</t>
  </si>
  <si>
    <t>Gröftur - efni komið fyrir á skurðbakka eða bíl</t>
  </si>
  <si>
    <t>m³</t>
  </si>
  <si>
    <t>Brottflutningur efnis á losunarstað</t>
  </si>
  <si>
    <t xml:space="preserve"> 2.3.3</t>
  </si>
  <si>
    <t>Jarðvegsdúkur</t>
  </si>
  <si>
    <t xml:space="preserve"> 2.3.4</t>
  </si>
  <si>
    <t>Söndun umhverfis vatnsveitulögn</t>
  </si>
  <si>
    <t>Burðarhæf fylling / styrktarlag í götur</t>
  </si>
  <si>
    <t xml:space="preserve">Burðalag </t>
  </si>
  <si>
    <t xml:space="preserve">Losun á klöpp </t>
  </si>
  <si>
    <t>Meðhöndlun núverandi lagna</t>
  </si>
  <si>
    <t>Þverun lagna og ídráttarröra</t>
  </si>
  <si>
    <t>stk.</t>
  </si>
  <si>
    <t>Samsíða lagnir og ídráttarrör</t>
  </si>
  <si>
    <t>Þveranir</t>
  </si>
  <si>
    <t>Göngubrú - fyrsta uppsetning</t>
  </si>
  <si>
    <t>Göngubrú - enduruppsetning</t>
  </si>
  <si>
    <t>SAMTALS TILBOÐSLIÐUR 2.3</t>
  </si>
  <si>
    <t xml:space="preserve"> 2.4</t>
  </si>
  <si>
    <t>Kaldavatnslagnir</t>
  </si>
  <si>
    <t xml:space="preserve"> 2.4.2</t>
  </si>
  <si>
    <t>Ø63mm</t>
  </si>
  <si>
    <t>Ø180mm</t>
  </si>
  <si>
    <t>Ø400mm</t>
  </si>
  <si>
    <t xml:space="preserve"> 2.4.3</t>
  </si>
  <si>
    <t>Tenging við núverandi lagnir</t>
  </si>
  <si>
    <t>Tenging TP01</t>
  </si>
  <si>
    <t>Tenging TP02</t>
  </si>
  <si>
    <t>Tenging TP03</t>
  </si>
  <si>
    <t>Tenging TP04</t>
  </si>
  <si>
    <t xml:space="preserve"> 2.4.4</t>
  </si>
  <si>
    <t>Brunahanar</t>
  </si>
  <si>
    <t xml:space="preserve">stk. </t>
  </si>
  <si>
    <t xml:space="preserve"> 2.4.5</t>
  </si>
  <si>
    <t>Lokar og spindlar</t>
  </si>
  <si>
    <t>Lokar og spindlar DN150</t>
  </si>
  <si>
    <t>Lokar og spindlar DN50</t>
  </si>
  <si>
    <t xml:space="preserve"> 2.4.6</t>
  </si>
  <si>
    <t>Þrýstiprófun</t>
  </si>
  <si>
    <t xml:space="preserve"> 2.4.7</t>
  </si>
  <si>
    <t>Fjarlægja eldri lagnir</t>
  </si>
  <si>
    <t xml:space="preserve"> 2.4.8</t>
  </si>
  <si>
    <t>Afleggja brunahana</t>
  </si>
  <si>
    <t>SAMTALS TILBOÐSLIÐUR 2.4</t>
  </si>
  <si>
    <t xml:space="preserve"> 2.5</t>
  </si>
  <si>
    <t xml:space="preserve"> 2.5.2</t>
  </si>
  <si>
    <t>Malbikun</t>
  </si>
  <si>
    <t>Malbik í götur og bílastæði - eitt lag</t>
  </si>
  <si>
    <t>Malbik í götur og bílastæði - tvö lög</t>
  </si>
  <si>
    <t>2.5.3</t>
  </si>
  <si>
    <t>Yfirborðsfrágangur malarstíga</t>
  </si>
  <si>
    <t>2.5.4</t>
  </si>
  <si>
    <t>Þökulögn</t>
  </si>
  <si>
    <t>2.5.5</t>
  </si>
  <si>
    <t>Sáning</t>
  </si>
  <si>
    <t>SAMTALS TILBOÐSLIÐUR 2.5</t>
  </si>
  <si>
    <t>Fyllingar</t>
  </si>
  <si>
    <t xml:space="preserve"> 2.3.5</t>
  </si>
  <si>
    <t xml:space="preserve"> 2.3.6</t>
  </si>
  <si>
    <t xml:space="preserve"> 2.3.7</t>
  </si>
  <si>
    <t>2.3.8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</si>
</sst>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-;\-* #,##0.00\ _k_r_-;_-* &quot;-&quot;??\ _k_r_-;_-@_-"/>
    <numFmt numFmtId="165" formatCode="_-* #,##0\ &quot;kr.&quot;_-;\-* #,##0\ &quot;kr.&quot;_-;_-* &quot;-&quot;\ &quot;kr.&quot;_-;_-@_-"/>
    <numFmt numFmtId="166" formatCode="_-* #,##0\ _k_r_._-;\-* #,##0\ _k_r_._-;_-* &quot;-&quot;\ _k_r_._-;_-@_-"/>
    <numFmt numFmtId="167" formatCode="_-* #,##0.00\ &quot;kr.&quot;_-;\-* #,##0.00\ &quot;kr.&quot;_-;_-* &quot;-&quot;??\ &quot;kr.&quot;_-;_-@_-"/>
    <numFmt numFmtId="168" formatCode="_-* #,##0.00\ _k_r_._-;\-* #,##0.00\ _k_r_._-;_-* &quot;-&quot;??\ _k_r_._-;_-@_-"/>
    <numFmt numFmtId="169" formatCode="#,##0\ _k_r_."/>
    <numFmt numFmtId="170" formatCode="_-* #,##0\ [$kr.-40F]_-;\-* #,##0\ [$kr.-40F]_-;_-* &quot;-&quot;??\ [$kr.-40F]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B05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double">
        <color indexed="64"/>
      </top>
      <bottom/>
      <diagonal/>
    </border>
  </borders>
  <cellStyleXfs count="50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9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6" borderId="1" applyNumberFormat="0" applyAlignment="0" applyProtection="0"/>
    <xf numFmtId="0" fontId="8" fillId="0" borderId="3" applyNumberFormat="0" applyFill="0" applyAlignment="0" applyProtection="0"/>
    <xf numFmtId="0" fontId="9" fillId="7" borderId="4" applyNumberFormat="0" applyAlignment="0" applyProtection="0"/>
    <xf numFmtId="0" fontId="10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4" fillId="0" borderId="7" applyNumberFormat="0" applyFill="0" applyAlignment="0" applyProtection="0"/>
    <xf numFmtId="0" fontId="1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1" fillId="32" borderId="0" applyNumberFormat="0" applyBorder="0" applyAlignment="0" applyProtection="0"/>
    <xf numFmtId="0" fontId="16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</cellStyleXfs>
  <cellXfs count="105">
    <xf numFmtId="0" fontId="0" fillId="0" borderId="0" xfId="0"/>
    <xf numFmtId="1" fontId="18" fillId="0" borderId="9" xfId="7" applyNumberFormat="1" applyFont="1" applyAlignment="1">
      <alignment horizontal="center" vertical="center"/>
    </xf>
    <xf numFmtId="1" fontId="19" fillId="0" borderId="0" xfId="8" applyNumberFormat="1" applyFont="1" applyBorder="1" applyAlignment="1">
      <alignment horizontal="center" vertical="center"/>
    </xf>
    <xf numFmtId="1" fontId="16" fillId="0" borderId="0" xfId="9" applyNumberFormat="1" applyFont="1" applyAlignment="1">
      <alignment horizontal="center" vertical="center"/>
    </xf>
    <xf numFmtId="1" fontId="19" fillId="0" borderId="7" xfId="21" applyNumberFormat="1" applyFont="1" applyAlignment="1">
      <alignment horizontal="center" vertical="center"/>
    </xf>
    <xf numFmtId="170" fontId="20" fillId="0" borderId="0" xfId="47" applyNumberFormat="1" applyFont="1"/>
    <xf numFmtId="170" fontId="20" fillId="0" borderId="6" xfId="47" applyNumberFormat="1" applyFont="1" applyBorder="1"/>
    <xf numFmtId="0" fontId="22" fillId="0" borderId="0" xfId="0" applyFont="1"/>
    <xf numFmtId="0" fontId="22" fillId="0" borderId="8" xfId="0" applyFont="1" applyBorder="1"/>
    <xf numFmtId="49" fontId="16" fillId="0" borderId="8" xfId="0" applyNumberFormat="1" applyFont="1" applyBorder="1"/>
    <xf numFmtId="0" fontId="16" fillId="0" borderId="8" xfId="0" applyFont="1" applyBorder="1"/>
    <xf numFmtId="1" fontId="23" fillId="0" borderId="8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6" fillId="0" borderId="0" xfId="0" applyFont="1"/>
    <xf numFmtId="0" fontId="1" fillId="0" borderId="0" xfId="0" applyFont="1"/>
    <xf numFmtId="49" fontId="16" fillId="0" borderId="0" xfId="0" applyNumberFormat="1" applyFont="1"/>
    <xf numFmtId="1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15" fillId="33" borderId="0" xfId="6" applyNumberFormat="1" applyFill="1" applyAlignment="1">
      <alignment horizontal="left"/>
    </xf>
    <xf numFmtId="0" fontId="1" fillId="33" borderId="0" xfId="0" applyFont="1" applyFill="1" applyAlignment="1">
      <alignment horizontal="center"/>
    </xf>
    <xf numFmtId="0" fontId="1" fillId="33" borderId="0" xfId="0" applyFont="1" applyFill="1"/>
    <xf numFmtId="0" fontId="24" fillId="0" borderId="0" xfId="8" applyFont="1" applyBorder="1"/>
    <xf numFmtId="49" fontId="17" fillId="0" borderId="0" xfId="10" applyNumberFormat="1" applyAlignment="1">
      <alignment horizontal="center"/>
    </xf>
    <xf numFmtId="49" fontId="17" fillId="0" borderId="0" xfId="10" applyNumberFormat="1" applyAlignment="1">
      <alignment horizontal="left"/>
    </xf>
    <xf numFmtId="3" fontId="17" fillId="0" borderId="0" xfId="10" applyNumberFormat="1"/>
    <xf numFmtId="0" fontId="14" fillId="0" borderId="6" xfId="21" applyBorder="1"/>
    <xf numFmtId="0" fontId="14" fillId="0" borderId="0" xfId="8" applyBorder="1"/>
    <xf numFmtId="0" fontId="14" fillId="0" borderId="7" xfId="21"/>
    <xf numFmtId="0" fontId="15" fillId="0" borderId="0" xfId="6"/>
    <xf numFmtId="49" fontId="13" fillId="0" borderId="9" xfId="7" applyNumberFormat="1" applyAlignment="1">
      <alignment vertical="center"/>
    </xf>
    <xf numFmtId="0" fontId="13" fillId="0" borderId="9" xfId="7"/>
    <xf numFmtId="0" fontId="13" fillId="0" borderId="9" xfId="7" applyAlignment="1">
      <alignment horizontal="left"/>
    </xf>
    <xf numFmtId="0" fontId="13" fillId="0" borderId="9" xfId="7" applyAlignment="1">
      <alignment horizontal="right"/>
    </xf>
    <xf numFmtId="49" fontId="14" fillId="0" borderId="0" xfId="8" applyNumberFormat="1" applyBorder="1" applyAlignment="1">
      <alignment horizontal="left"/>
    </xf>
    <xf numFmtId="0" fontId="14" fillId="0" borderId="0" xfId="8" applyBorder="1" applyAlignment="1">
      <alignment horizontal="left"/>
    </xf>
    <xf numFmtId="169" fontId="14" fillId="0" borderId="0" xfId="8" applyNumberFormat="1" applyBorder="1"/>
    <xf numFmtId="49" fontId="17" fillId="0" borderId="0" xfId="9" applyNumberFormat="1" applyAlignment="1">
      <alignment horizontal="left"/>
    </xf>
    <xf numFmtId="0" fontId="17" fillId="0" borderId="0" xfId="9"/>
    <xf numFmtId="0" fontId="16" fillId="0" borderId="0" xfId="46" applyAlignment="1">
      <alignment horizontal="center"/>
    </xf>
    <xf numFmtId="0" fontId="16" fillId="0" borderId="0" xfId="46" applyAlignment="1">
      <alignment horizontal="right"/>
    </xf>
    <xf numFmtId="0" fontId="16" fillId="0" borderId="0" xfId="46"/>
    <xf numFmtId="0" fontId="16" fillId="0" borderId="0" xfId="46" quotePrefix="1" applyAlignment="1">
      <alignment horizontal="center"/>
    </xf>
    <xf numFmtId="3" fontId="16" fillId="0" borderId="6" xfId="46" applyNumberFormat="1" applyBorder="1"/>
    <xf numFmtId="3" fontId="16" fillId="0" borderId="0" xfId="46" applyNumberFormat="1"/>
    <xf numFmtId="1" fontId="16" fillId="0" borderId="0" xfId="46" applyNumberFormat="1" applyAlignment="1">
      <alignment horizontal="center" vertical="center"/>
    </xf>
    <xf numFmtId="49" fontId="25" fillId="0" borderId="0" xfId="0" applyNumberFormat="1" applyFont="1"/>
    <xf numFmtId="0" fontId="12" fillId="0" borderId="0" xfId="0" applyFont="1"/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49" fontId="12" fillId="0" borderId="0" xfId="0" applyNumberFormat="1" applyFont="1" applyAlignment="1">
      <alignment horizontal="left"/>
    </xf>
    <xf numFmtId="0" fontId="14" fillId="0" borderId="7" xfId="21" applyAlignment="1">
      <alignment horizontal="left"/>
    </xf>
    <xf numFmtId="3" fontId="14" fillId="0" borderId="7" xfId="21" applyNumberFormat="1" applyAlignment="1">
      <alignment horizontal="right"/>
    </xf>
    <xf numFmtId="0" fontId="14" fillId="0" borderId="0" xfId="8" applyBorder="1" applyAlignment="1">
      <alignment horizontal="justify" vertical="center"/>
    </xf>
    <xf numFmtId="49" fontId="16" fillId="0" borderId="0" xfId="46" applyNumberFormat="1" applyAlignment="1">
      <alignment horizontal="left"/>
    </xf>
    <xf numFmtId="0" fontId="0" fillId="0" borderId="0" xfId="0" quotePrefix="1"/>
    <xf numFmtId="0" fontId="16" fillId="0" borderId="0" xfId="46" quotePrefix="1"/>
    <xf numFmtId="49" fontId="26" fillId="0" borderId="0" xfId="0" applyNumberFormat="1" applyFont="1" applyAlignment="1">
      <alignment horizontal="left"/>
    </xf>
    <xf numFmtId="0" fontId="17" fillId="0" borderId="0" xfId="10" applyNumberFormat="1" applyAlignment="1">
      <alignment horizontal="left"/>
    </xf>
    <xf numFmtId="49" fontId="13" fillId="0" borderId="0" xfId="8" applyNumberFormat="1" applyFont="1" applyBorder="1"/>
    <xf numFmtId="0" fontId="16" fillId="0" borderId="0" xfId="9" applyFont="1"/>
    <xf numFmtId="3" fontId="16" fillId="0" borderId="0" xfId="46" applyNumberFormat="1" applyBorder="1"/>
    <xf numFmtId="0" fontId="17" fillId="0" borderId="0" xfId="9" applyFill="1"/>
    <xf numFmtId="49" fontId="21" fillId="0" borderId="0" xfId="6" applyNumberFormat="1" applyFont="1" applyAlignment="1"/>
    <xf numFmtId="0" fontId="14" fillId="0" borderId="0" xfId="21" applyBorder="1"/>
    <xf numFmtId="1" fontId="19" fillId="0" borderId="0" xfId="21" applyNumberFormat="1" applyFont="1" applyBorder="1" applyAlignment="1">
      <alignment horizontal="center" vertical="center"/>
    </xf>
    <xf numFmtId="0" fontId="14" fillId="0" borderId="0" xfId="21" applyBorder="1" applyAlignment="1">
      <alignment horizontal="left"/>
    </xf>
    <xf numFmtId="3" fontId="14" fillId="0" borderId="0" xfId="21" applyNumberFormat="1" applyBorder="1" applyAlignment="1">
      <alignment horizontal="right"/>
    </xf>
    <xf numFmtId="49" fontId="16" fillId="0" borderId="0" xfId="46" applyNumberFormat="1" applyAlignment="1">
      <alignment horizontal="left" vertical="top"/>
    </xf>
    <xf numFmtId="0" fontId="17" fillId="0" borderId="0" xfId="10" applyNumberFormat="1" applyAlignment="1">
      <alignment horizontal="center"/>
    </xf>
    <xf numFmtId="170" fontId="20" fillId="0" borderId="0" xfId="47" applyNumberFormat="1" applyFont="1" applyBorder="1"/>
    <xf numFmtId="49" fontId="13" fillId="0" borderId="0" xfId="7" applyNumberFormat="1" applyBorder="1"/>
    <xf numFmtId="1" fontId="16" fillId="0" borderId="0" xfId="46" applyNumberFormat="1" applyAlignment="1">
      <alignment horizontal="center"/>
    </xf>
    <xf numFmtId="0" fontId="14" fillId="0" borderId="7" xfId="21" applyAlignment="1" applyProtection="1">
      <alignment horizontal="center"/>
    </xf>
    <xf numFmtId="3" fontId="16" fillId="0" borderId="0" xfId="46" applyNumberFormat="1" applyProtection="1"/>
    <xf numFmtId="0" fontId="14" fillId="0" borderId="0" xfId="8" applyBorder="1" applyProtection="1"/>
    <xf numFmtId="0" fontId="13" fillId="0" borderId="9" xfId="7" applyProtection="1"/>
    <xf numFmtId="0" fontId="14" fillId="0" borderId="0" xfId="21" applyBorder="1" applyAlignment="1" applyProtection="1">
      <alignment horizontal="center"/>
    </xf>
    <xf numFmtId="0" fontId="17" fillId="0" borderId="0" xfId="9" applyProtection="1"/>
    <xf numFmtId="3" fontId="16" fillId="0" borderId="0" xfId="46" applyNumberFormat="1" applyBorder="1" applyProtection="1">
      <protection locked="0"/>
    </xf>
    <xf numFmtId="170" fontId="20" fillId="0" borderId="8" xfId="47" applyNumberFormat="1" applyFont="1" applyBorder="1"/>
    <xf numFmtId="0" fontId="14" fillId="0" borderId="10" xfId="21" applyBorder="1"/>
    <xf numFmtId="1" fontId="19" fillId="0" borderId="10" xfId="21" applyNumberFormat="1" applyFont="1" applyBorder="1" applyAlignment="1">
      <alignment horizontal="center" vertical="center"/>
    </xf>
    <xf numFmtId="0" fontId="14" fillId="0" borderId="10" xfId="21" applyBorder="1" applyAlignment="1">
      <alignment horizontal="left"/>
    </xf>
    <xf numFmtId="0" fontId="14" fillId="0" borderId="10" xfId="21" applyBorder="1" applyAlignment="1" applyProtection="1">
      <alignment horizontal="center"/>
    </xf>
    <xf numFmtId="3" fontId="14" fillId="0" borderId="10" xfId="21" applyNumberFormat="1" applyBorder="1" applyAlignment="1">
      <alignment horizontal="right"/>
    </xf>
    <xf numFmtId="0" fontId="17" fillId="0" borderId="0" xfId="46" applyFont="1"/>
    <xf numFmtId="1" fontId="16" fillId="33" borderId="0" xfId="9" applyNumberFormat="1" applyFont="1" applyFill="1" applyAlignment="1">
      <alignment horizontal="center" vertical="center"/>
    </xf>
    <xf numFmtId="0" fontId="16" fillId="33" borderId="0" xfId="46" applyFill="1" applyAlignment="1">
      <alignment horizontal="center"/>
    </xf>
    <xf numFmtId="0" fontId="16" fillId="33" borderId="0" xfId="46" applyFill="1" applyAlignment="1">
      <alignment horizontal="right"/>
    </xf>
    <xf numFmtId="0" fontId="16" fillId="33" borderId="0" xfId="46" applyFill="1"/>
    <xf numFmtId="1" fontId="16" fillId="0" borderId="0" xfId="46" applyNumberFormat="1" applyFill="1" applyAlignment="1">
      <alignment horizontal="center" vertical="center"/>
    </xf>
    <xf numFmtId="0" fontId="16" fillId="0" borderId="0" xfId="46" applyFill="1" applyAlignment="1">
      <alignment horizontal="center"/>
    </xf>
    <xf numFmtId="0" fontId="16" fillId="0" borderId="0" xfId="46" applyFill="1" applyAlignment="1">
      <alignment horizontal="right"/>
    </xf>
    <xf numFmtId="0" fontId="16" fillId="0" borderId="0" xfId="46" applyFill="1"/>
    <xf numFmtId="3" fontId="16" fillId="34" borderId="6" xfId="46" applyNumberFormat="1" applyFill="1" applyBorder="1" applyProtection="1">
      <protection locked="0"/>
    </xf>
    <xf numFmtId="0" fontId="10" fillId="0" borderId="0" xfId="0" applyFont="1"/>
    <xf numFmtId="3" fontId="16" fillId="0" borderId="0" xfId="46" applyNumberFormat="1" applyFill="1" applyBorder="1" applyProtection="1">
      <protection locked="0"/>
    </xf>
    <xf numFmtId="1" fontId="1" fillId="0" borderId="0" xfId="0" applyNumberFormat="1" applyFont="1"/>
    <xf numFmtId="1" fontId="16" fillId="0" borderId="0" xfId="46" applyNumberFormat="1" applyFill="1" applyAlignment="1">
      <alignment horizontal="center"/>
    </xf>
    <xf numFmtId="49" fontId="21" fillId="0" borderId="0" xfId="6" applyNumberFormat="1" applyFont="1" applyBorder="1" applyAlignment="1">
      <alignment horizontal="center"/>
    </xf>
    <xf numFmtId="49" fontId="21" fillId="0" borderId="0" xfId="6" applyNumberFormat="1" applyFont="1" applyAlignment="1">
      <alignment horizontal="center"/>
    </xf>
  </cellXfs>
  <cellStyles count="50">
    <cellStyle name="20% - Accent1" xfId="23" builtinId="30" hidden="1"/>
    <cellStyle name="20% - Accent2" xfId="27" builtinId="34" hidden="1"/>
    <cellStyle name="20% - Accent3" xfId="31" builtinId="38" hidden="1"/>
    <cellStyle name="20% - Accent4" xfId="35" builtinId="42" hidden="1"/>
    <cellStyle name="20% - Accent5" xfId="39" builtinId="46" hidden="1"/>
    <cellStyle name="20% - Accent6" xfId="43" builtinId="50" hidden="1"/>
    <cellStyle name="40% - Accent1" xfId="24" builtinId="31" hidden="1"/>
    <cellStyle name="40% - Accent2" xfId="28" builtinId="35" hidden="1"/>
    <cellStyle name="40% - Accent3" xfId="32" builtinId="39" hidden="1"/>
    <cellStyle name="40% - Accent4" xfId="36" builtinId="43" hidden="1"/>
    <cellStyle name="40% - Accent5" xfId="40" builtinId="47" hidden="1"/>
    <cellStyle name="40% - Accent6" xfId="44" builtinId="51" hidden="1"/>
    <cellStyle name="60% - Accent1" xfId="25" builtinId="32" hidden="1"/>
    <cellStyle name="60% - Accent2" xfId="29" builtinId="36" hidden="1"/>
    <cellStyle name="60% - Accent3" xfId="33" builtinId="40" hidden="1"/>
    <cellStyle name="60% - Accent4" xfId="37" builtinId="44" hidden="1"/>
    <cellStyle name="60% - Accent5" xfId="41" builtinId="48" hidden="1"/>
    <cellStyle name="60% - Accent6" xfId="45" builtinId="52" hidden="1"/>
    <cellStyle name="Accent1" xfId="22" builtinId="29" hidden="1"/>
    <cellStyle name="Accent2" xfId="26" builtinId="33" hidden="1"/>
    <cellStyle name="Accent3" xfId="30" builtinId="37" hidden="1"/>
    <cellStyle name="Accent4" xfId="34" builtinId="41" hidden="1"/>
    <cellStyle name="Accent5" xfId="38" builtinId="45" hidden="1"/>
    <cellStyle name="Accent6" xfId="42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" xfId="47" builtinId="3"/>
    <cellStyle name="Comma [0]" xfId="2" builtinId="6" hidden="1"/>
    <cellStyle name="Comma 2" xfId="49" xr:uid="{00000000-0005-0000-0000-000032000000}"/>
    <cellStyle name="Currency" xfId="3" builtinId="4" hidden="1"/>
    <cellStyle name="Currency [0]" xfId="4" builtinId="7" hidden="1"/>
    <cellStyle name="Good" xfId="11" builtinId="26" hidde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48" xr:uid="{00000000-0005-0000-0000-00002A000000}"/>
    <cellStyle name="Note" xfId="20" builtinId="10" hidden="1"/>
    <cellStyle name="Output" xfId="15" builtinId="21" hidden="1"/>
    <cellStyle name="Percent" xfId="5" builtinId="5" hidden="1"/>
    <cellStyle name="Texti" xfId="46" xr:uid="{00000000-0005-0000-0000-00002E000000}"/>
    <cellStyle name="Title" xfId="6" builtinId="15" customBuiltin="1"/>
    <cellStyle name="Total" xfId="21" builtinId="25" customBuiltin="1"/>
    <cellStyle name="Warning Text" xfId="19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efir.or.is/Users/olafurle/Desktop/13.03.2019/VEV-2019-04%20TILBODSBOKTilbodsskra%20-%20Tilbodsbl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Tilboðsblað"/>
      <sheetName val="Safnblað"/>
      <sheetName val="2.Tilboðsskrá"/>
      <sheetName val="3. Almennar upplýsingar"/>
      <sheetName val="4. Útilokunarástæður"/>
      <sheetName val="5. Hæfiskröfur"/>
      <sheetName val="6. Starfsmannalisti"/>
      <sheetName val="7. Sambærileg verk "/>
      <sheetName val="8. Tækjalisti "/>
      <sheetName val="9.Undirverktaka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3"/>
  <sheetViews>
    <sheetView showGridLines="0" view="pageLayout" zoomScaleNormal="120" workbookViewId="0">
      <selection activeCell="C39" sqref="C39"/>
    </sheetView>
  </sheetViews>
  <sheetFormatPr defaultColWidth="9.140625" defaultRowHeight="15" x14ac:dyDescent="0.25"/>
  <cols>
    <col min="1" max="1" width="3" style="14" customWidth="1"/>
    <col min="2" max="2" width="5.140625" style="20" customWidth="1"/>
    <col min="3" max="3" width="57.85546875" style="14" customWidth="1"/>
    <col min="4" max="4" width="16.85546875" style="14" customWidth="1"/>
    <col min="5" max="16384" width="9.140625" style="14"/>
  </cols>
  <sheetData>
    <row r="2" spans="1:4" ht="18.75" x14ac:dyDescent="0.3">
      <c r="A2" s="103" t="s">
        <v>0</v>
      </c>
      <c r="B2" s="103"/>
      <c r="C2" s="103"/>
      <c r="D2" s="103"/>
    </row>
    <row r="3" spans="1:4" ht="26.25" x14ac:dyDescent="0.4">
      <c r="A3" s="21"/>
      <c r="B3" s="22"/>
      <c r="C3" s="23"/>
    </row>
    <row r="6" spans="1:4" ht="15.75" x14ac:dyDescent="0.25">
      <c r="A6" s="62" t="str">
        <f>Tilboðsskrá!A4</f>
        <v>1.  AÐSTÆÐUR Á VINNUSVÆÐI OG FL.</v>
      </c>
    </row>
    <row r="7" spans="1:4" x14ac:dyDescent="0.25">
      <c r="C7" s="24"/>
    </row>
    <row r="8" spans="1:4" x14ac:dyDescent="0.25">
      <c r="B8" s="25" t="str">
        <f>Tilboðsskrá!A6</f>
        <v xml:space="preserve"> 1.1</v>
      </c>
      <c r="C8" s="61" t="str">
        <f>Tilboðsskrá!B6</f>
        <v>Aðstaða, öryggisráðstafanir, merkingar o.fl.</v>
      </c>
      <c r="D8" s="6" t="str">
        <f>Tilboðsskrá!J16</f>
        <v/>
      </c>
    </row>
    <row r="9" spans="1:4" x14ac:dyDescent="0.25">
      <c r="B9" s="72" t="str">
        <f>Tilboðsskrá!A18</f>
        <v xml:space="preserve"> 1.2</v>
      </c>
      <c r="C9" s="61" t="str">
        <f>Tilboðsskrá!B18</f>
        <v>Reikningsvinna</v>
      </c>
      <c r="D9" s="83" t="str">
        <f>Tilboðsskrá!J30</f>
        <v/>
      </c>
    </row>
    <row r="10" spans="1:4" x14ac:dyDescent="0.25">
      <c r="B10" s="25"/>
      <c r="C10" s="61"/>
      <c r="D10" s="5"/>
    </row>
    <row r="11" spans="1:4" x14ac:dyDescent="0.25">
      <c r="B11" s="25"/>
      <c r="C11" s="28" t="s">
        <v>1</v>
      </c>
      <c r="D11" s="6">
        <f>SUM(D8:D10)</f>
        <v>0</v>
      </c>
    </row>
    <row r="12" spans="1:4" x14ac:dyDescent="0.25">
      <c r="B12" s="25"/>
      <c r="C12" s="67"/>
      <c r="D12" s="73"/>
    </row>
    <row r="13" spans="1:4" x14ac:dyDescent="0.25">
      <c r="B13" s="25"/>
      <c r="C13" s="67"/>
      <c r="D13" s="73"/>
    </row>
    <row r="14" spans="1:4" ht="15.75" x14ac:dyDescent="0.25">
      <c r="A14" s="74" t="str">
        <f>Tilboðsskrá!A32</f>
        <v>2.  VATNSVEITULÖGN - JARÐVINNA, LAGNIR OG FRÁGANGUR</v>
      </c>
      <c r="B14" s="25"/>
      <c r="C14" s="61"/>
      <c r="D14" s="5"/>
    </row>
    <row r="15" spans="1:4" ht="15.75" x14ac:dyDescent="0.25">
      <c r="A15" s="74"/>
      <c r="B15" s="25"/>
      <c r="C15" s="61"/>
      <c r="D15" s="5"/>
    </row>
    <row r="16" spans="1:4" ht="15.75" x14ac:dyDescent="0.25">
      <c r="A16" s="74"/>
      <c r="B16" s="25" t="str">
        <f>Tilboðsskrá!A34</f>
        <v xml:space="preserve"> 2.2</v>
      </c>
      <c r="C16" s="61" t="str">
        <f>Tilboðsskrá!B34</f>
        <v>Rif núverandi yfirborðs</v>
      </c>
      <c r="D16" s="6" t="str">
        <f>Tilboðsskrá!J40</f>
        <v/>
      </c>
    </row>
    <row r="17" spans="2:4" x14ac:dyDescent="0.25">
      <c r="B17" s="25" t="str">
        <f>Tilboðsskrá!A43</f>
        <v xml:space="preserve"> 2.3</v>
      </c>
      <c r="C17" s="61" t="str">
        <f>Tilboðsskrá!B43</f>
        <v>Jarðvinna</v>
      </c>
      <c r="D17" s="6" t="str">
        <f>Tilboðsskrá!J60</f>
        <v/>
      </c>
    </row>
    <row r="18" spans="2:4" x14ac:dyDescent="0.25">
      <c r="B18" s="25" t="str">
        <f>Tilboðsskrá!A62</f>
        <v xml:space="preserve"> 2.4</v>
      </c>
      <c r="C18" s="61" t="str">
        <f>Tilboðsskrá!B62</f>
        <v>Kaldavatnslagnir</v>
      </c>
      <c r="D18" s="6" t="str">
        <f>Tilboðsskrá!J80</f>
        <v/>
      </c>
    </row>
    <row r="19" spans="2:4" x14ac:dyDescent="0.25">
      <c r="B19" s="25" t="str">
        <f>Tilboðsskrá!A82</f>
        <v xml:space="preserve"> 2.5</v>
      </c>
      <c r="C19" s="61" t="str">
        <f>Tilboðsskrá!B82</f>
        <v>Frágangur</v>
      </c>
      <c r="D19" s="6" t="str">
        <f>Tilboðsskrá!J90</f>
        <v/>
      </c>
    </row>
    <row r="20" spans="2:4" x14ac:dyDescent="0.25">
      <c r="B20" s="25"/>
      <c r="C20" s="26"/>
      <c r="D20" s="27"/>
    </row>
    <row r="21" spans="2:4" x14ac:dyDescent="0.25">
      <c r="C21" s="28" t="s">
        <v>1</v>
      </c>
      <c r="D21" s="6">
        <f>SUM(D16:D20)</f>
        <v>0</v>
      </c>
    </row>
    <row r="23" spans="2:4" x14ac:dyDescent="0.25">
      <c r="C23" s="28" t="s">
        <v>2</v>
      </c>
      <c r="D23" s="6">
        <f>D11+D21</f>
        <v>0</v>
      </c>
    </row>
  </sheetData>
  <sheetProtection sheet="1" objects="1" scenarios="1" selectLockedCells="1" selectUnlockedCells="1"/>
  <mergeCells count="1">
    <mergeCell ref="A2:D2"/>
  </mergeCells>
  <pageMargins left="0.70866141732283472" right="0.59055118110236227" top="0.9055118110236221" bottom="0.74803149606299213" header="0.31496062992125984" footer="0.31496062992125984"/>
  <pageSetup paperSize="9" orientation="portrait" r:id="rId1"/>
  <headerFooter>
    <oddHeader>&amp;L&amp;"-,Bold"Garðabær&amp;R&amp;"-,Bold"&amp;10 103343&amp;K000000
Stofnæð vatnsveitu við Vífilsstaði
Jarðvinna, lagnir og frágangur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C517-3124-444A-8C81-2A1614D061B4}">
  <dimension ref="A1:N91"/>
  <sheetViews>
    <sheetView showGridLines="0" tabSelected="1" topLeftCell="A54" zoomScale="110" zoomScaleNormal="110" zoomScaleSheetLayoutView="140" zoomScalePageLayoutView="98" workbookViewId="0">
      <selection activeCell="G73" sqref="G73"/>
    </sheetView>
  </sheetViews>
  <sheetFormatPr defaultColWidth="9.140625" defaultRowHeight="15" x14ac:dyDescent="0.25"/>
  <cols>
    <col min="1" max="1" width="5.28515625" style="19" customWidth="1"/>
    <col min="2" max="2" width="47.140625" style="14" customWidth="1"/>
    <col min="3" max="3" width="6.85546875" style="18" customWidth="1"/>
    <col min="4" max="4" width="6.140625" style="14" customWidth="1"/>
    <col min="5" max="5" width="4.140625" style="14" customWidth="1"/>
    <col min="6" max="6" width="1" style="14" customWidth="1"/>
    <col min="7" max="7" width="8.7109375" style="14" customWidth="1"/>
    <col min="8" max="9" width="2.7109375" style="14" customWidth="1"/>
    <col min="10" max="10" width="12.85546875" style="14" customWidth="1"/>
    <col min="11" max="11" width="1.42578125" style="14" customWidth="1"/>
    <col min="12" max="16384" width="9.140625" style="14"/>
  </cols>
  <sheetData>
    <row r="1" spans="1:12" s="31" customFormat="1" ht="26.25" x14ac:dyDescent="0.4">
      <c r="A1" s="104" t="s">
        <v>3</v>
      </c>
      <c r="B1" s="104"/>
      <c r="C1" s="104"/>
      <c r="D1" s="104"/>
      <c r="E1" s="104"/>
      <c r="F1" s="104"/>
      <c r="G1" s="104"/>
      <c r="H1" s="104"/>
      <c r="I1" s="104"/>
      <c r="J1" s="104"/>
      <c r="K1" s="66"/>
    </row>
    <row r="2" spans="1:12" x14ac:dyDescent="0.25">
      <c r="A2" s="9"/>
      <c r="B2" s="10" t="s">
        <v>4</v>
      </c>
      <c r="C2" s="11" t="s">
        <v>5</v>
      </c>
      <c r="D2" s="12" t="s">
        <v>6</v>
      </c>
      <c r="E2" s="8"/>
      <c r="F2" s="12"/>
      <c r="G2" s="12" t="s">
        <v>7</v>
      </c>
      <c r="H2" s="12"/>
      <c r="I2" s="12"/>
      <c r="J2" s="12" t="s">
        <v>8</v>
      </c>
      <c r="L2" s="13"/>
    </row>
    <row r="3" spans="1:12" ht="5.0999999999999996" customHeight="1" x14ac:dyDescent="0.25">
      <c r="A3" s="15"/>
      <c r="B3" s="13"/>
      <c r="C3" s="16"/>
      <c r="D3" s="17"/>
      <c r="E3" s="7"/>
      <c r="F3" s="17"/>
      <c r="G3" s="17"/>
      <c r="H3" s="17"/>
      <c r="I3" s="17"/>
      <c r="J3" s="17"/>
      <c r="L3" s="13"/>
    </row>
    <row r="4" spans="1:12" ht="16.5" thickBot="1" x14ac:dyDescent="0.3">
      <c r="A4" s="32" t="s">
        <v>9</v>
      </c>
      <c r="B4" s="33"/>
      <c r="C4" s="1"/>
      <c r="D4" s="34"/>
      <c r="E4" s="33"/>
      <c r="F4" s="33"/>
      <c r="G4" s="79"/>
      <c r="H4" s="33"/>
      <c r="I4" s="33"/>
      <c r="J4" s="35"/>
      <c r="L4" s="13"/>
    </row>
    <row r="5" spans="1:12" ht="17.25" thickTop="1" thickBot="1" x14ac:dyDescent="0.3">
      <c r="A5" s="32"/>
      <c r="B5" s="33"/>
      <c r="C5" s="1"/>
      <c r="D5" s="34"/>
      <c r="E5" s="33"/>
      <c r="F5" s="33"/>
      <c r="G5" s="79"/>
      <c r="H5" s="33"/>
      <c r="I5" s="33"/>
      <c r="J5" s="35"/>
      <c r="L5" s="13"/>
    </row>
    <row r="6" spans="1:12" ht="15.75" thickTop="1" x14ac:dyDescent="0.25">
      <c r="A6" s="36" t="s">
        <v>10</v>
      </c>
      <c r="B6" s="29" t="s">
        <v>11</v>
      </c>
      <c r="C6" s="2"/>
      <c r="D6" s="37"/>
      <c r="E6" s="29"/>
      <c r="F6" s="29"/>
      <c r="G6" s="78"/>
      <c r="H6" s="29"/>
      <c r="I6" s="29"/>
      <c r="J6" s="38"/>
      <c r="L6" s="13"/>
    </row>
    <row r="7" spans="1:12" x14ac:dyDescent="0.25">
      <c r="A7" s="39" t="s">
        <v>12</v>
      </c>
      <c r="B7" s="65" t="s">
        <v>13</v>
      </c>
      <c r="C7" s="90">
        <v>1</v>
      </c>
      <c r="D7" s="91" t="s">
        <v>14</v>
      </c>
      <c r="E7" s="92" t="s">
        <v>15</v>
      </c>
      <c r="F7" s="93"/>
      <c r="G7" s="98"/>
      <c r="H7" s="44" t="s">
        <v>16</v>
      </c>
      <c r="I7" s="43" t="s">
        <v>17</v>
      </c>
      <c r="J7" s="45" t="str">
        <f>IF(G7="","",C7*G7)</f>
        <v/>
      </c>
      <c r="L7" s="13"/>
    </row>
    <row r="8" spans="1:12" x14ac:dyDescent="0.25">
      <c r="A8" s="39" t="s">
        <v>18</v>
      </c>
      <c r="B8" s="40" t="s">
        <v>19</v>
      </c>
      <c r="C8" s="90">
        <v>1</v>
      </c>
      <c r="D8" s="91" t="s">
        <v>14</v>
      </c>
      <c r="E8" s="92" t="s">
        <v>15</v>
      </c>
      <c r="F8" s="93"/>
      <c r="G8" s="98"/>
      <c r="H8" s="44" t="s">
        <v>16</v>
      </c>
      <c r="I8" s="43" t="s">
        <v>17</v>
      </c>
      <c r="J8" s="45" t="str">
        <f t="shared" ref="J8:J10" si="0">IF(G8="","",C8*G8)</f>
        <v/>
      </c>
      <c r="L8" s="13"/>
    </row>
    <row r="9" spans="1:12" x14ac:dyDescent="0.25">
      <c r="A9" s="39"/>
      <c r="B9" s="63" t="s">
        <v>20</v>
      </c>
      <c r="C9" s="90">
        <v>210</v>
      </c>
      <c r="D9" s="91" t="s">
        <v>21</v>
      </c>
      <c r="E9" s="92" t="s">
        <v>15</v>
      </c>
      <c r="F9" s="93"/>
      <c r="G9" s="98"/>
      <c r="H9" s="44" t="s">
        <v>16</v>
      </c>
      <c r="I9" s="43" t="s">
        <v>17</v>
      </c>
      <c r="J9" s="45" t="str">
        <f t="shared" si="0"/>
        <v/>
      </c>
      <c r="L9" s="13"/>
    </row>
    <row r="10" spans="1:12" x14ac:dyDescent="0.25">
      <c r="A10" s="39"/>
      <c r="B10" s="63" t="s">
        <v>22</v>
      </c>
      <c r="C10" s="90">
        <v>1070</v>
      </c>
      <c r="D10" s="91" t="s">
        <v>21</v>
      </c>
      <c r="E10" s="92" t="s">
        <v>15</v>
      </c>
      <c r="F10" s="93"/>
      <c r="G10" s="98"/>
      <c r="H10" s="44" t="s">
        <v>16</v>
      </c>
      <c r="I10" s="43" t="s">
        <v>17</v>
      </c>
      <c r="J10" s="45" t="str">
        <f t="shared" si="0"/>
        <v/>
      </c>
      <c r="L10" s="13"/>
    </row>
    <row r="11" spans="1:12" x14ac:dyDescent="0.25">
      <c r="A11" s="39" t="s">
        <v>23</v>
      </c>
      <c r="B11" s="40" t="s">
        <v>24</v>
      </c>
      <c r="C11" s="23"/>
      <c r="D11" s="23"/>
      <c r="E11" s="23"/>
      <c r="F11" s="23"/>
      <c r="L11" s="13"/>
    </row>
    <row r="12" spans="1:12" x14ac:dyDescent="0.25">
      <c r="A12" s="39"/>
      <c r="B12" s="63" t="s">
        <v>25</v>
      </c>
      <c r="C12" s="90">
        <v>1</v>
      </c>
      <c r="D12" s="91" t="s">
        <v>14</v>
      </c>
      <c r="E12" s="92" t="s">
        <v>15</v>
      </c>
      <c r="F12" s="93"/>
      <c r="G12" s="98"/>
      <c r="H12" s="44" t="s">
        <v>16</v>
      </c>
      <c r="I12" s="43" t="s">
        <v>17</v>
      </c>
      <c r="J12" s="45" t="str">
        <f>IF(G12="","",C12*G12)</f>
        <v/>
      </c>
      <c r="L12" s="13"/>
    </row>
    <row r="13" spans="1:12" x14ac:dyDescent="0.25">
      <c r="A13" s="39"/>
      <c r="B13" s="63" t="s">
        <v>26</v>
      </c>
      <c r="C13" s="90">
        <v>1</v>
      </c>
      <c r="D13" s="91" t="s">
        <v>27</v>
      </c>
      <c r="E13" s="92" t="s">
        <v>15</v>
      </c>
      <c r="F13" s="93"/>
      <c r="G13" s="98"/>
      <c r="H13" s="44" t="s">
        <v>16</v>
      </c>
      <c r="I13" s="43" t="s">
        <v>17</v>
      </c>
      <c r="J13" s="45" t="str">
        <f>IF(G13="","",C13*G13)</f>
        <v/>
      </c>
      <c r="L13" s="13"/>
    </row>
    <row r="14" spans="1:12" x14ac:dyDescent="0.25">
      <c r="A14" s="39" t="s">
        <v>28</v>
      </c>
      <c r="B14" s="65" t="s">
        <v>29</v>
      </c>
      <c r="C14" s="90">
        <v>1</v>
      </c>
      <c r="D14" s="91" t="s">
        <v>14</v>
      </c>
      <c r="E14" s="92" t="s">
        <v>15</v>
      </c>
      <c r="F14" s="93"/>
      <c r="G14" s="98"/>
      <c r="H14" s="44" t="s">
        <v>16</v>
      </c>
      <c r="I14" s="43" t="s">
        <v>17</v>
      </c>
      <c r="J14" s="45" t="str">
        <f>IF(G14="","",C14*G14)</f>
        <v/>
      </c>
      <c r="L14" s="13"/>
    </row>
    <row r="15" spans="1:12" x14ac:dyDescent="0.25">
      <c r="A15" s="48"/>
      <c r="B15" s="49"/>
      <c r="C15" s="50"/>
      <c r="D15" s="51"/>
      <c r="E15" s="49"/>
      <c r="F15" s="49"/>
      <c r="G15" s="49"/>
      <c r="H15" s="49"/>
      <c r="I15" s="49"/>
      <c r="J15" s="52"/>
      <c r="L15" s="13"/>
    </row>
    <row r="16" spans="1:12" ht="15.75" thickBot="1" x14ac:dyDescent="0.3">
      <c r="A16" s="53"/>
      <c r="B16" s="30" t="s">
        <v>30</v>
      </c>
      <c r="C16" s="4"/>
      <c r="D16" s="54"/>
      <c r="E16" s="30"/>
      <c r="F16" s="30"/>
      <c r="G16" s="76"/>
      <c r="H16" s="30"/>
      <c r="I16" s="30" t="s">
        <v>17</v>
      </c>
      <c r="J16" s="55" t="str">
        <f>IF(SUM(J7:J14)=0,"",SUM(J7:J14))</f>
        <v/>
      </c>
      <c r="L16" s="13"/>
    </row>
    <row r="17" spans="1:12" ht="15.75" thickTop="1" x14ac:dyDescent="0.25">
      <c r="A17" s="39"/>
      <c r="B17" s="56"/>
      <c r="C17" s="47"/>
      <c r="D17" s="41"/>
      <c r="E17" s="42"/>
      <c r="F17" s="43"/>
      <c r="G17" s="77"/>
      <c r="H17" s="44"/>
      <c r="I17" s="43"/>
      <c r="J17" s="46"/>
      <c r="L17" s="13"/>
    </row>
    <row r="18" spans="1:12" x14ac:dyDescent="0.25">
      <c r="A18" s="36" t="s">
        <v>31</v>
      </c>
      <c r="B18" s="29" t="s">
        <v>32</v>
      </c>
      <c r="C18" s="2"/>
      <c r="D18" s="37"/>
      <c r="E18" s="29"/>
      <c r="F18" s="29"/>
      <c r="G18" s="78"/>
      <c r="H18" s="29"/>
      <c r="I18" s="29"/>
      <c r="J18" s="38"/>
      <c r="L18" s="13"/>
    </row>
    <row r="19" spans="1:12" x14ac:dyDescent="0.25">
      <c r="A19" s="39"/>
      <c r="B19" s="43" t="s">
        <v>33</v>
      </c>
      <c r="C19" s="94">
        <v>25</v>
      </c>
      <c r="D19" s="95" t="s">
        <v>34</v>
      </c>
      <c r="E19" s="96" t="s">
        <v>15</v>
      </c>
      <c r="F19" s="97"/>
      <c r="G19" s="98"/>
      <c r="H19" s="44" t="s">
        <v>16</v>
      </c>
      <c r="I19" s="43" t="s">
        <v>17</v>
      </c>
      <c r="J19" s="45" t="str">
        <f t="shared" ref="J19:J28" si="1">IF(G19="","",C19*G19)</f>
        <v/>
      </c>
      <c r="L19" s="13"/>
    </row>
    <row r="20" spans="1:12" x14ac:dyDescent="0.25">
      <c r="A20" s="39"/>
      <c r="B20" s="43" t="s">
        <v>35</v>
      </c>
      <c r="C20" s="94">
        <v>25</v>
      </c>
      <c r="D20" s="95" t="s">
        <v>34</v>
      </c>
      <c r="E20" s="96" t="s">
        <v>15</v>
      </c>
      <c r="F20" s="97"/>
      <c r="G20" s="98"/>
      <c r="H20" s="44" t="s">
        <v>16</v>
      </c>
      <c r="I20" s="43" t="s">
        <v>17</v>
      </c>
      <c r="J20" s="45" t="str">
        <f t="shared" si="1"/>
        <v/>
      </c>
      <c r="L20" s="13"/>
    </row>
    <row r="21" spans="1:12" x14ac:dyDescent="0.25">
      <c r="A21" s="39"/>
      <c r="B21" s="43" t="s">
        <v>36</v>
      </c>
      <c r="C21" s="94">
        <v>25</v>
      </c>
      <c r="D21" s="95" t="s">
        <v>34</v>
      </c>
      <c r="E21" s="96" t="s">
        <v>15</v>
      </c>
      <c r="F21" s="97"/>
      <c r="G21" s="98"/>
      <c r="H21" s="44" t="s">
        <v>16</v>
      </c>
      <c r="I21" s="43" t="s">
        <v>17</v>
      </c>
      <c r="J21" s="45" t="str">
        <f t="shared" si="1"/>
        <v/>
      </c>
      <c r="L21" s="13"/>
    </row>
    <row r="22" spans="1:12" x14ac:dyDescent="0.25">
      <c r="A22" s="39"/>
      <c r="B22" s="43" t="s">
        <v>37</v>
      </c>
      <c r="C22" s="94">
        <v>25</v>
      </c>
      <c r="D22" s="95" t="s">
        <v>34</v>
      </c>
      <c r="E22" s="96" t="s">
        <v>15</v>
      </c>
      <c r="F22" s="97"/>
      <c r="G22" s="98"/>
      <c r="H22" s="44" t="s">
        <v>16</v>
      </c>
      <c r="I22" s="43" t="s">
        <v>17</v>
      </c>
      <c r="J22" s="45" t="str">
        <f t="shared" si="1"/>
        <v/>
      </c>
      <c r="L22" s="13"/>
    </row>
    <row r="23" spans="1:12" x14ac:dyDescent="0.25">
      <c r="A23" s="39"/>
      <c r="B23" s="43" t="s">
        <v>38</v>
      </c>
      <c r="C23" s="94">
        <v>25</v>
      </c>
      <c r="D23" s="95" t="s">
        <v>34</v>
      </c>
      <c r="E23" s="96" t="s">
        <v>15</v>
      </c>
      <c r="F23" s="97"/>
      <c r="G23" s="98"/>
      <c r="H23" s="44" t="s">
        <v>16</v>
      </c>
      <c r="I23" s="43" t="s">
        <v>17</v>
      </c>
      <c r="J23" s="45" t="str">
        <f t="shared" si="1"/>
        <v/>
      </c>
      <c r="L23" s="13"/>
    </row>
    <row r="24" spans="1:12" x14ac:dyDescent="0.25">
      <c r="A24" s="39"/>
      <c r="B24" s="43" t="s">
        <v>39</v>
      </c>
      <c r="C24" s="94">
        <v>25</v>
      </c>
      <c r="D24" s="95" t="s">
        <v>34</v>
      </c>
      <c r="E24" s="96" t="s">
        <v>15</v>
      </c>
      <c r="F24" s="97"/>
      <c r="G24" s="98"/>
      <c r="H24" s="44" t="s">
        <v>16</v>
      </c>
      <c r="I24" s="43" t="s">
        <v>17</v>
      </c>
      <c r="J24" s="45" t="str">
        <f t="shared" si="1"/>
        <v/>
      </c>
      <c r="L24" s="13"/>
    </row>
    <row r="25" spans="1:12" x14ac:dyDescent="0.25">
      <c r="A25" s="39"/>
      <c r="B25" s="43" t="s">
        <v>40</v>
      </c>
      <c r="C25" s="94">
        <v>25</v>
      </c>
      <c r="D25" s="95" t="s">
        <v>34</v>
      </c>
      <c r="E25" s="96" t="s">
        <v>15</v>
      </c>
      <c r="F25" s="97"/>
      <c r="G25" s="98"/>
      <c r="H25" s="44" t="s">
        <v>16</v>
      </c>
      <c r="I25" s="43" t="s">
        <v>17</v>
      </c>
      <c r="J25" s="45" t="str">
        <f t="shared" si="1"/>
        <v/>
      </c>
      <c r="L25" s="13"/>
    </row>
    <row r="26" spans="1:12" x14ac:dyDescent="0.25">
      <c r="A26" s="39"/>
      <c r="B26" s="43" t="s">
        <v>41</v>
      </c>
      <c r="C26" s="94">
        <v>25</v>
      </c>
      <c r="D26" s="95" t="s">
        <v>34</v>
      </c>
      <c r="E26" s="96" t="s">
        <v>15</v>
      </c>
      <c r="F26" s="97"/>
      <c r="G26" s="98"/>
      <c r="H26" s="44" t="s">
        <v>16</v>
      </c>
      <c r="I26" s="43" t="s">
        <v>17</v>
      </c>
      <c r="J26" s="45" t="str">
        <f t="shared" si="1"/>
        <v/>
      </c>
      <c r="L26" s="13"/>
    </row>
    <row r="27" spans="1:12" x14ac:dyDescent="0.25">
      <c r="A27" s="39"/>
      <c r="B27" s="43" t="s">
        <v>42</v>
      </c>
      <c r="C27" s="94">
        <v>25</v>
      </c>
      <c r="D27" s="95" t="s">
        <v>34</v>
      </c>
      <c r="E27" s="96" t="s">
        <v>15</v>
      </c>
      <c r="F27" s="97"/>
      <c r="G27" s="98"/>
      <c r="H27" s="44" t="s">
        <v>16</v>
      </c>
      <c r="I27" s="43" t="s">
        <v>17</v>
      </c>
      <c r="J27" s="45" t="str">
        <f t="shared" si="1"/>
        <v/>
      </c>
      <c r="L27" s="13"/>
    </row>
    <row r="28" spans="1:12" x14ac:dyDescent="0.25">
      <c r="A28" s="39"/>
      <c r="B28" s="43" t="s">
        <v>43</v>
      </c>
      <c r="C28" s="94">
        <v>8</v>
      </c>
      <c r="D28" s="95" t="s">
        <v>44</v>
      </c>
      <c r="E28" s="96" t="s">
        <v>15</v>
      </c>
      <c r="F28" s="97"/>
      <c r="G28" s="98"/>
      <c r="H28" s="44" t="s">
        <v>16</v>
      </c>
      <c r="I28" s="43" t="s">
        <v>17</v>
      </c>
      <c r="J28" s="45" t="str">
        <f t="shared" si="1"/>
        <v/>
      </c>
      <c r="L28" s="13"/>
    </row>
    <row r="29" spans="1:12" x14ac:dyDescent="0.25">
      <c r="A29" s="36"/>
      <c r="B29" s="49"/>
      <c r="C29" s="50"/>
      <c r="D29" s="51"/>
      <c r="E29" s="49"/>
      <c r="F29" s="49"/>
      <c r="G29" s="49"/>
      <c r="H29" s="49"/>
      <c r="I29" s="49"/>
      <c r="J29" s="52"/>
      <c r="L29" s="13"/>
    </row>
    <row r="30" spans="1:12" ht="15.75" thickBot="1" x14ac:dyDescent="0.3">
      <c r="A30" s="36"/>
      <c r="B30" s="30" t="s">
        <v>45</v>
      </c>
      <c r="C30" s="4"/>
      <c r="D30" s="54"/>
      <c r="E30" s="30"/>
      <c r="F30" s="30"/>
      <c r="G30" s="76"/>
      <c r="H30" s="30"/>
      <c r="I30" s="30" t="s">
        <v>17</v>
      </c>
      <c r="J30" s="55" t="str">
        <f>IF(SUM(J19:J28)=0,"",SUM(J19:J28))</f>
        <v/>
      </c>
      <c r="L30" s="13"/>
    </row>
    <row r="31" spans="1:12" ht="15.75" thickTop="1" x14ac:dyDescent="0.25">
      <c r="A31" s="39"/>
      <c r="B31" s="56"/>
      <c r="C31" s="47"/>
      <c r="D31" s="41"/>
      <c r="E31" s="42"/>
      <c r="F31" s="43"/>
      <c r="G31" s="77"/>
      <c r="H31" s="44"/>
      <c r="I31" s="43"/>
      <c r="J31" s="46"/>
      <c r="L31" s="13"/>
    </row>
    <row r="32" spans="1:12" ht="16.5" thickBot="1" x14ac:dyDescent="0.3">
      <c r="A32" s="32" t="s">
        <v>46</v>
      </c>
      <c r="B32" s="33"/>
      <c r="C32" s="1"/>
      <c r="D32" s="34"/>
      <c r="E32" s="33"/>
      <c r="F32" s="33"/>
      <c r="G32" s="79"/>
      <c r="H32" s="33"/>
      <c r="I32" s="33"/>
      <c r="J32" s="35"/>
      <c r="L32" s="13"/>
    </row>
    <row r="33" spans="1:12" ht="17.25" thickTop="1" thickBot="1" x14ac:dyDescent="0.3">
      <c r="A33" s="32"/>
      <c r="B33" s="33"/>
      <c r="C33" s="1"/>
      <c r="D33" s="34"/>
      <c r="E33" s="33"/>
      <c r="F33" s="33"/>
      <c r="G33" s="79"/>
      <c r="H33" s="33"/>
      <c r="I33" s="33"/>
      <c r="J33" s="35"/>
      <c r="L33" s="13"/>
    </row>
    <row r="34" spans="1:12" ht="15.75" thickTop="1" x14ac:dyDescent="0.25">
      <c r="A34" s="36" t="s">
        <v>47</v>
      </c>
      <c r="B34" s="29" t="s">
        <v>48</v>
      </c>
      <c r="C34" s="68"/>
      <c r="D34" s="69"/>
      <c r="E34" s="67"/>
      <c r="F34" s="67"/>
      <c r="G34" s="80"/>
      <c r="H34" s="67"/>
      <c r="I34" s="67"/>
      <c r="J34" s="70"/>
      <c r="L34" s="13"/>
    </row>
    <row r="35" spans="1:12" x14ac:dyDescent="0.25">
      <c r="A35" s="39" t="s">
        <v>49</v>
      </c>
      <c r="B35" s="40" t="s">
        <v>50</v>
      </c>
      <c r="C35" s="68"/>
      <c r="D35" s="69"/>
      <c r="E35" s="67"/>
      <c r="F35" s="67"/>
      <c r="G35" s="80"/>
      <c r="H35" s="67"/>
      <c r="I35" s="67"/>
      <c r="J35" s="70"/>
      <c r="L35" s="13"/>
    </row>
    <row r="36" spans="1:12" x14ac:dyDescent="0.25">
      <c r="A36" s="14"/>
      <c r="B36" s="43" t="s">
        <v>51</v>
      </c>
      <c r="C36" s="47">
        <v>5</v>
      </c>
      <c r="D36" s="41" t="s">
        <v>21</v>
      </c>
      <c r="E36" s="42" t="s">
        <v>15</v>
      </c>
      <c r="F36" s="97"/>
      <c r="G36" s="98"/>
      <c r="H36" s="44" t="s">
        <v>16</v>
      </c>
      <c r="I36" s="43" t="s">
        <v>17</v>
      </c>
      <c r="J36" s="45" t="str">
        <f t="shared" ref="J36:J37" si="2">IF(G36="","",C36*G36)</f>
        <v/>
      </c>
      <c r="L36" s="13"/>
    </row>
    <row r="37" spans="1:12" x14ac:dyDescent="0.25">
      <c r="A37" s="14"/>
      <c r="B37" s="43" t="s">
        <v>52</v>
      </c>
      <c r="C37" s="75">
        <v>90</v>
      </c>
      <c r="D37" s="41" t="s">
        <v>21</v>
      </c>
      <c r="E37" s="42" t="s">
        <v>15</v>
      </c>
      <c r="F37" s="97"/>
      <c r="G37" s="98"/>
      <c r="H37" s="44" t="s">
        <v>16</v>
      </c>
      <c r="I37" s="43" t="s">
        <v>17</v>
      </c>
      <c r="J37" s="45" t="str">
        <f t="shared" si="2"/>
        <v/>
      </c>
      <c r="L37" s="13"/>
    </row>
    <row r="38" spans="1:12" x14ac:dyDescent="0.25">
      <c r="A38" s="39" t="s">
        <v>53</v>
      </c>
      <c r="B38" s="40" t="s">
        <v>54</v>
      </c>
      <c r="C38" s="47">
        <v>180</v>
      </c>
      <c r="D38" s="41" t="s">
        <v>55</v>
      </c>
      <c r="E38" s="42" t="s">
        <v>15</v>
      </c>
      <c r="F38" s="97"/>
      <c r="G38" s="98"/>
      <c r="H38" s="44" t="s">
        <v>16</v>
      </c>
      <c r="I38" s="43" t="s">
        <v>17</v>
      </c>
      <c r="J38" s="45" t="str">
        <f t="shared" ref="J38" si="3">IF(G38="","",C38*G38)</f>
        <v/>
      </c>
      <c r="L38" s="13"/>
    </row>
    <row r="39" spans="1:12" x14ac:dyDescent="0.25">
      <c r="A39" s="39"/>
      <c r="B39" s="40"/>
      <c r="C39" s="47"/>
      <c r="D39" s="41"/>
      <c r="E39" s="42"/>
      <c r="F39" s="43"/>
      <c r="G39" s="82"/>
      <c r="H39" s="44"/>
      <c r="I39" s="43"/>
      <c r="J39" s="64"/>
      <c r="L39" s="13"/>
    </row>
    <row r="40" spans="1:12" ht="15.75" thickBot="1" x14ac:dyDescent="0.3">
      <c r="A40" s="39"/>
      <c r="B40" s="30" t="s">
        <v>56</v>
      </c>
      <c r="C40" s="4"/>
      <c r="D40" s="54"/>
      <c r="E40" s="30"/>
      <c r="F40" s="30"/>
      <c r="G40" s="76"/>
      <c r="H40" s="30"/>
      <c r="I40" s="30" t="s">
        <v>17</v>
      </c>
      <c r="J40" s="55" t="str">
        <f>IF(SUM(J36:J38)=0,"",SUM(J36:J38))</f>
        <v/>
      </c>
      <c r="L40" s="13"/>
    </row>
    <row r="41" spans="1:12" ht="15.75" thickTop="1" x14ac:dyDescent="0.25">
      <c r="A41" s="39"/>
      <c r="B41" s="84"/>
      <c r="C41" s="85"/>
      <c r="D41" s="86"/>
      <c r="E41" s="84"/>
      <c r="F41" s="84"/>
      <c r="G41" s="87"/>
      <c r="H41" s="84"/>
      <c r="I41" s="84"/>
      <c r="J41" s="88"/>
      <c r="L41" s="13"/>
    </row>
    <row r="42" spans="1:12" x14ac:dyDescent="0.25">
      <c r="A42" s="39"/>
      <c r="B42" s="67"/>
      <c r="C42" s="68"/>
      <c r="D42" s="69"/>
      <c r="E42" s="67"/>
      <c r="F42" s="67"/>
      <c r="G42" s="80"/>
      <c r="H42" s="67"/>
      <c r="I42" s="67"/>
      <c r="J42" s="70"/>
      <c r="L42" s="13"/>
    </row>
    <row r="43" spans="1:12" x14ac:dyDescent="0.25">
      <c r="A43" s="36" t="s">
        <v>57</v>
      </c>
      <c r="B43" s="29" t="s">
        <v>58</v>
      </c>
      <c r="C43" s="68"/>
      <c r="D43" s="69"/>
      <c r="E43" s="67"/>
      <c r="F43" s="67"/>
      <c r="G43" s="80"/>
      <c r="H43" s="67"/>
      <c r="I43" s="67"/>
      <c r="J43" s="70"/>
      <c r="L43" s="13"/>
    </row>
    <row r="44" spans="1:12" x14ac:dyDescent="0.25">
      <c r="A44" s="39" t="s">
        <v>59</v>
      </c>
      <c r="B44" s="40" t="s">
        <v>60</v>
      </c>
      <c r="C44" s="3"/>
      <c r="D44" s="40"/>
      <c r="E44" s="40"/>
      <c r="F44" s="40"/>
      <c r="G44" s="81"/>
      <c r="H44" s="40"/>
      <c r="I44" s="40"/>
      <c r="J44" s="40"/>
      <c r="L44" s="13"/>
    </row>
    <row r="45" spans="1:12" x14ac:dyDescent="0.25">
      <c r="A45" s="57"/>
      <c r="B45" s="43" t="s">
        <v>61</v>
      </c>
      <c r="C45" s="47">
        <v>1225</v>
      </c>
      <c r="D45" s="41" t="s">
        <v>62</v>
      </c>
      <c r="E45" s="42" t="s">
        <v>15</v>
      </c>
      <c r="F45" s="43"/>
      <c r="G45" s="98"/>
      <c r="H45" s="44" t="s">
        <v>16</v>
      </c>
      <c r="I45" s="43" t="s">
        <v>17</v>
      </c>
      <c r="J45" s="45" t="str">
        <f t="shared" ref="J45:J47" si="4">IF(G45="","",C45*G45)</f>
        <v/>
      </c>
      <c r="L45" s="13"/>
    </row>
    <row r="46" spans="1:12" x14ac:dyDescent="0.25">
      <c r="A46" s="71"/>
      <c r="B46" s="43" t="s">
        <v>63</v>
      </c>
      <c r="C46" s="102">
        <v>500</v>
      </c>
      <c r="D46" s="41" t="s">
        <v>62</v>
      </c>
      <c r="E46" s="42" t="s">
        <v>15</v>
      </c>
      <c r="F46" s="43"/>
      <c r="G46" s="98"/>
      <c r="H46" s="44" t="s">
        <v>16</v>
      </c>
      <c r="I46" s="43" t="s">
        <v>17</v>
      </c>
      <c r="J46" s="45" t="str">
        <f t="shared" si="4"/>
        <v/>
      </c>
      <c r="L46" s="13"/>
    </row>
    <row r="47" spans="1:12" x14ac:dyDescent="0.25">
      <c r="A47" s="39" t="s">
        <v>64</v>
      </c>
      <c r="B47" s="89" t="s">
        <v>65</v>
      </c>
      <c r="C47" s="47">
        <v>850</v>
      </c>
      <c r="D47" s="41" t="s">
        <v>55</v>
      </c>
      <c r="E47" s="43" t="s">
        <v>15</v>
      </c>
      <c r="F47" s="43"/>
      <c r="G47" s="98"/>
      <c r="H47" s="44" t="s">
        <v>16</v>
      </c>
      <c r="I47" s="43" t="s">
        <v>17</v>
      </c>
      <c r="J47" s="45" t="str">
        <f t="shared" si="4"/>
        <v/>
      </c>
      <c r="L47" s="13"/>
    </row>
    <row r="48" spans="1:12" x14ac:dyDescent="0.25">
      <c r="A48" s="39" t="s">
        <v>66</v>
      </c>
      <c r="B48" s="40" t="s">
        <v>117</v>
      </c>
      <c r="C48" s="3"/>
      <c r="D48"/>
      <c r="E48"/>
      <c r="F48"/>
      <c r="G48"/>
      <c r="H48" s="58"/>
      <c r="I48"/>
      <c r="J48"/>
      <c r="L48" s="13"/>
    </row>
    <row r="49" spans="1:13" x14ac:dyDescent="0.25">
      <c r="A49" s="39"/>
      <c r="B49" s="43" t="s">
        <v>67</v>
      </c>
      <c r="C49" s="47">
        <v>380</v>
      </c>
      <c r="D49" s="41" t="s">
        <v>62</v>
      </c>
      <c r="E49" s="42" t="s">
        <v>15</v>
      </c>
      <c r="F49" s="43"/>
      <c r="G49" s="98"/>
      <c r="H49" s="44" t="s">
        <v>16</v>
      </c>
      <c r="I49" s="43" t="s">
        <v>17</v>
      </c>
      <c r="J49" s="45" t="str">
        <f t="shared" ref="J49:J52" si="5">IF(G49="","",C49*G49)</f>
        <v/>
      </c>
      <c r="L49" s="13"/>
    </row>
    <row r="50" spans="1:13" x14ac:dyDescent="0.25">
      <c r="A50" s="39"/>
      <c r="B50" s="43" t="s">
        <v>68</v>
      </c>
      <c r="C50" s="94">
        <v>60</v>
      </c>
      <c r="D50" s="41" t="s">
        <v>62</v>
      </c>
      <c r="E50" s="42" t="s">
        <v>15</v>
      </c>
      <c r="F50" s="43"/>
      <c r="G50" s="98"/>
      <c r="H50" s="44" t="s">
        <v>16</v>
      </c>
      <c r="I50" s="43" t="s">
        <v>17</v>
      </c>
      <c r="J50" s="45" t="str">
        <f t="shared" si="5"/>
        <v/>
      </c>
      <c r="L50" s="13"/>
    </row>
    <row r="51" spans="1:13" x14ac:dyDescent="0.25">
      <c r="A51" s="39" t="s">
        <v>118</v>
      </c>
      <c r="B51" s="40" t="s">
        <v>69</v>
      </c>
      <c r="C51" s="94">
        <v>55</v>
      </c>
      <c r="D51" s="41" t="s">
        <v>55</v>
      </c>
      <c r="E51" s="42" t="s">
        <v>15</v>
      </c>
      <c r="F51" s="43"/>
      <c r="G51" s="98"/>
      <c r="H51" s="44" t="s">
        <v>16</v>
      </c>
      <c r="I51" s="43" t="s">
        <v>17</v>
      </c>
      <c r="J51" s="45" t="str">
        <f t="shared" ref="J51" si="6">IF(G51="","",C51*G51)</f>
        <v/>
      </c>
      <c r="M51" s="101"/>
    </row>
    <row r="52" spans="1:13" x14ac:dyDescent="0.25">
      <c r="A52" s="39" t="s">
        <v>119</v>
      </c>
      <c r="B52" s="40" t="s">
        <v>70</v>
      </c>
      <c r="C52" s="47">
        <v>40</v>
      </c>
      <c r="D52" s="41" t="s">
        <v>62</v>
      </c>
      <c r="E52" s="42" t="s">
        <v>15</v>
      </c>
      <c r="F52" s="43"/>
      <c r="G52" s="98"/>
      <c r="H52" s="44" t="s">
        <v>16</v>
      </c>
      <c r="I52" s="43" t="s">
        <v>17</v>
      </c>
      <c r="J52" s="45" t="str">
        <f t="shared" si="5"/>
        <v/>
      </c>
    </row>
    <row r="53" spans="1:13" x14ac:dyDescent="0.25">
      <c r="A53" s="39" t="s">
        <v>120</v>
      </c>
      <c r="B53" s="40" t="s">
        <v>71</v>
      </c>
      <c r="C53" s="47"/>
      <c r="D53" s="41"/>
      <c r="E53" s="42"/>
      <c r="F53" s="43"/>
      <c r="G53" s="77"/>
      <c r="H53" s="44"/>
      <c r="I53" s="43"/>
      <c r="J53" s="46"/>
    </row>
    <row r="54" spans="1:13" x14ac:dyDescent="0.25">
      <c r="A54" s="39"/>
      <c r="B54" s="43" t="s">
        <v>72</v>
      </c>
      <c r="C54" s="47">
        <v>12</v>
      </c>
      <c r="D54" s="41" t="s">
        <v>73</v>
      </c>
      <c r="E54" s="42" t="s">
        <v>15</v>
      </c>
      <c r="F54" s="43"/>
      <c r="G54" s="98"/>
      <c r="H54" s="44" t="s">
        <v>16</v>
      </c>
      <c r="I54" s="43" t="s">
        <v>17</v>
      </c>
      <c r="J54" s="45" t="str">
        <f t="shared" ref="J54:J57" si="7">IF(G54="","",C54*G54)</f>
        <v/>
      </c>
      <c r="L54" s="99"/>
    </row>
    <row r="55" spans="1:13" x14ac:dyDescent="0.25">
      <c r="A55" s="39"/>
      <c r="B55" s="43" t="s">
        <v>74</v>
      </c>
      <c r="C55" s="47">
        <v>366</v>
      </c>
      <c r="D55" s="41" t="s">
        <v>21</v>
      </c>
      <c r="E55" s="42" t="s">
        <v>15</v>
      </c>
      <c r="F55" s="43"/>
      <c r="G55" s="98"/>
      <c r="H55" s="44" t="s">
        <v>16</v>
      </c>
      <c r="I55" s="43" t="s">
        <v>17</v>
      </c>
      <c r="J55" s="45" t="str">
        <f t="shared" si="7"/>
        <v/>
      </c>
    </row>
    <row r="56" spans="1:13" x14ac:dyDescent="0.25">
      <c r="A56" s="39" t="s">
        <v>121</v>
      </c>
      <c r="B56" s="89" t="s">
        <v>75</v>
      </c>
      <c r="C56" s="14"/>
    </row>
    <row r="57" spans="1:13" x14ac:dyDescent="0.25">
      <c r="A57" s="39"/>
      <c r="B57" s="43" t="s">
        <v>76</v>
      </c>
      <c r="C57" s="47">
        <v>1</v>
      </c>
      <c r="D57" s="41" t="s">
        <v>73</v>
      </c>
      <c r="E57" s="42" t="s">
        <v>15</v>
      </c>
      <c r="F57" s="43"/>
      <c r="G57" s="98"/>
      <c r="H57" s="44" t="s">
        <v>16</v>
      </c>
      <c r="I57" s="43" t="s">
        <v>17</v>
      </c>
      <c r="J57" s="45" t="str">
        <f t="shared" si="7"/>
        <v/>
      </c>
    </row>
    <row r="58" spans="1:13" x14ac:dyDescent="0.25">
      <c r="A58" s="39"/>
      <c r="B58" s="43" t="s">
        <v>77</v>
      </c>
      <c r="C58" s="47">
        <v>1</v>
      </c>
      <c r="D58" s="41" t="s">
        <v>73</v>
      </c>
      <c r="E58" s="42" t="s">
        <v>15</v>
      </c>
      <c r="F58" s="43"/>
      <c r="G58" s="98"/>
      <c r="H58" s="44" t="s">
        <v>16</v>
      </c>
      <c r="I58" s="43" t="s">
        <v>17</v>
      </c>
      <c r="J58" s="45" t="str">
        <f t="shared" ref="J58" si="8">IF(G58="","",C58*G58)</f>
        <v/>
      </c>
    </row>
    <row r="59" spans="1:13" x14ac:dyDescent="0.25">
      <c r="A59" s="14"/>
      <c r="C59" s="14"/>
    </row>
    <row r="60" spans="1:13" ht="15.75" thickBot="1" x14ac:dyDescent="0.3">
      <c r="A60" s="53"/>
      <c r="B60" s="30" t="s">
        <v>78</v>
      </c>
      <c r="C60" s="4"/>
      <c r="D60" s="54"/>
      <c r="E60" s="30"/>
      <c r="F60" s="30"/>
      <c r="G60" s="76"/>
      <c r="H60" s="30"/>
      <c r="I60" s="30" t="s">
        <v>17</v>
      </c>
      <c r="J60" s="55" t="str">
        <f>IF(SUM(J45:J59)=0,"",SUM(J45:J59))</f>
        <v/>
      </c>
    </row>
    <row r="61" spans="1:13" ht="15.75" thickTop="1" x14ac:dyDescent="0.25">
      <c r="A61" s="60"/>
      <c r="B61" s="49"/>
      <c r="C61" s="50"/>
      <c r="D61" s="51"/>
      <c r="E61" s="49"/>
      <c r="F61" s="49"/>
      <c r="G61" s="49"/>
      <c r="H61" s="49"/>
      <c r="I61" s="49"/>
      <c r="J61" s="52"/>
    </row>
    <row r="62" spans="1:13" x14ac:dyDescent="0.25">
      <c r="A62" s="36" t="s">
        <v>79</v>
      </c>
      <c r="B62" s="29" t="s">
        <v>80</v>
      </c>
      <c r="C62" s="50"/>
      <c r="D62" s="51"/>
      <c r="E62" s="49"/>
      <c r="F62" s="49"/>
      <c r="G62" s="49"/>
      <c r="H62" s="49"/>
      <c r="I62" s="49"/>
      <c r="J62" s="52"/>
    </row>
    <row r="63" spans="1:13" x14ac:dyDescent="0.25">
      <c r="A63" s="39" t="s">
        <v>81</v>
      </c>
      <c r="B63" s="40" t="s">
        <v>80</v>
      </c>
      <c r="C63" s="47"/>
      <c r="D63" s="43"/>
      <c r="E63" s="43"/>
      <c r="F63" s="43"/>
      <c r="G63" s="43"/>
      <c r="H63" s="59"/>
      <c r="I63" s="43"/>
      <c r="J63" s="43"/>
    </row>
    <row r="64" spans="1:13" x14ac:dyDescent="0.25">
      <c r="A64" s="60"/>
      <c r="B64" s="43" t="s">
        <v>82</v>
      </c>
      <c r="C64" s="47">
        <v>9</v>
      </c>
      <c r="D64" s="41" t="s">
        <v>21</v>
      </c>
      <c r="E64" s="42" t="s">
        <v>15</v>
      </c>
      <c r="F64" s="43"/>
      <c r="G64" s="98"/>
      <c r="H64" s="44" t="s">
        <v>16</v>
      </c>
      <c r="I64" s="43" t="s">
        <v>17</v>
      </c>
      <c r="J64" s="45" t="str">
        <f t="shared" ref="J64" si="9">IF(G64="","",C64*G64)</f>
        <v/>
      </c>
    </row>
    <row r="65" spans="1:14" x14ac:dyDescent="0.25">
      <c r="A65" s="60"/>
      <c r="B65" s="43" t="s">
        <v>83</v>
      </c>
      <c r="C65" s="47">
        <v>35</v>
      </c>
      <c r="D65" s="41" t="s">
        <v>21</v>
      </c>
      <c r="E65" s="42" t="s">
        <v>15</v>
      </c>
      <c r="F65" s="43"/>
      <c r="G65" s="98"/>
      <c r="H65" s="44" t="s">
        <v>16</v>
      </c>
      <c r="I65" s="43" t="s">
        <v>17</v>
      </c>
      <c r="J65" s="45" t="str">
        <f t="shared" ref="J65" si="10">IF(G65="","",C65*G65)</f>
        <v/>
      </c>
    </row>
    <row r="66" spans="1:14" x14ac:dyDescent="0.25">
      <c r="A66" s="60"/>
      <c r="B66" s="43" t="s">
        <v>84</v>
      </c>
      <c r="C66" s="47">
        <v>572</v>
      </c>
      <c r="D66" s="41" t="s">
        <v>21</v>
      </c>
      <c r="E66" s="42" t="s">
        <v>15</v>
      </c>
      <c r="F66" s="43"/>
      <c r="G66" s="98"/>
      <c r="H66" s="44" t="s">
        <v>16</v>
      </c>
      <c r="I66" s="43" t="s">
        <v>17</v>
      </c>
      <c r="J66" s="45" t="str">
        <f t="shared" ref="J66" si="11">IF(G66="","",C66*G66)</f>
        <v/>
      </c>
      <c r="L66" s="101"/>
      <c r="N66" s="101"/>
    </row>
    <row r="67" spans="1:14" x14ac:dyDescent="0.25">
      <c r="A67" s="39" t="s">
        <v>85</v>
      </c>
      <c r="B67" s="40" t="s">
        <v>86</v>
      </c>
      <c r="C67" s="47"/>
      <c r="D67" s="43"/>
      <c r="E67" s="43"/>
      <c r="F67" s="43"/>
      <c r="G67" s="43"/>
      <c r="H67" s="59"/>
      <c r="I67" s="43"/>
      <c r="J67" s="43"/>
    </row>
    <row r="68" spans="1:14" x14ac:dyDescent="0.25">
      <c r="A68" s="60"/>
      <c r="B68" s="43" t="s">
        <v>87</v>
      </c>
      <c r="C68" s="47">
        <v>1</v>
      </c>
      <c r="D68" s="41" t="s">
        <v>14</v>
      </c>
      <c r="E68" s="42" t="s">
        <v>15</v>
      </c>
      <c r="F68" s="43"/>
      <c r="G68" s="98"/>
      <c r="H68" s="44" t="s">
        <v>16</v>
      </c>
      <c r="I68" s="43" t="s">
        <v>17</v>
      </c>
      <c r="J68" s="45" t="str">
        <f t="shared" ref="J68:J69" si="12">IF(G68="","",C68*G68)</f>
        <v/>
      </c>
    </row>
    <row r="69" spans="1:14" x14ac:dyDescent="0.25">
      <c r="A69" s="60"/>
      <c r="B69" s="43" t="s">
        <v>88</v>
      </c>
      <c r="C69" s="47">
        <v>1</v>
      </c>
      <c r="D69" s="41" t="s">
        <v>14</v>
      </c>
      <c r="E69" s="42" t="s">
        <v>15</v>
      </c>
      <c r="F69" s="43"/>
      <c r="G69" s="98"/>
      <c r="H69" s="44" t="s">
        <v>16</v>
      </c>
      <c r="I69" s="43" t="s">
        <v>17</v>
      </c>
      <c r="J69" s="45" t="str">
        <f t="shared" si="12"/>
        <v/>
      </c>
    </row>
    <row r="70" spans="1:14" x14ac:dyDescent="0.25">
      <c r="A70" s="60"/>
      <c r="B70" s="43" t="s">
        <v>89</v>
      </c>
      <c r="C70" s="47">
        <v>1</v>
      </c>
      <c r="D70" s="41" t="s">
        <v>14</v>
      </c>
      <c r="E70" s="42" t="s">
        <v>15</v>
      </c>
      <c r="F70" s="43"/>
      <c r="G70" s="98"/>
      <c r="H70" s="44" t="s">
        <v>16</v>
      </c>
      <c r="I70" s="43" t="s">
        <v>17</v>
      </c>
      <c r="J70" s="45" t="str">
        <f t="shared" ref="J70:J71" si="13">IF(G70="","",C70*G70)</f>
        <v/>
      </c>
    </row>
    <row r="71" spans="1:14" x14ac:dyDescent="0.25">
      <c r="A71" s="60"/>
      <c r="B71" s="43" t="s">
        <v>90</v>
      </c>
      <c r="C71" s="47">
        <v>1</v>
      </c>
      <c r="D71" s="41" t="s">
        <v>14</v>
      </c>
      <c r="E71" s="42" t="s">
        <v>15</v>
      </c>
      <c r="F71" s="43"/>
      <c r="G71" s="98"/>
      <c r="H71" s="44" t="s">
        <v>16</v>
      </c>
      <c r="I71" s="43" t="s">
        <v>17</v>
      </c>
      <c r="J71" s="45" t="str">
        <f t="shared" si="13"/>
        <v/>
      </c>
    </row>
    <row r="72" spans="1:14" x14ac:dyDescent="0.25">
      <c r="A72" s="39" t="s">
        <v>91</v>
      </c>
      <c r="B72" s="40" t="s">
        <v>92</v>
      </c>
      <c r="C72" s="47">
        <v>1</v>
      </c>
      <c r="D72" s="41" t="s">
        <v>93</v>
      </c>
      <c r="E72" s="42" t="s">
        <v>15</v>
      </c>
      <c r="F72" s="43"/>
      <c r="G72" s="98"/>
      <c r="H72" s="44" t="s">
        <v>16</v>
      </c>
      <c r="I72" s="43" t="s">
        <v>17</v>
      </c>
      <c r="J72" s="45" t="str">
        <f t="shared" ref="J72" si="14">IF(G72="","",C72*G72)</f>
        <v/>
      </c>
    </row>
    <row r="73" spans="1:14" x14ac:dyDescent="0.25">
      <c r="A73" s="39" t="s">
        <v>94</v>
      </c>
      <c r="B73" s="40" t="s">
        <v>95</v>
      </c>
      <c r="C73" s="47"/>
      <c r="D73" s="41"/>
      <c r="E73" s="42"/>
      <c r="F73" s="43"/>
      <c r="G73" s="100"/>
      <c r="H73" s="44"/>
      <c r="I73" s="43"/>
      <c r="J73" s="64"/>
    </row>
    <row r="74" spans="1:14" x14ac:dyDescent="0.25">
      <c r="A74" s="39"/>
      <c r="B74" s="43" t="s">
        <v>96</v>
      </c>
      <c r="C74" s="47">
        <v>2</v>
      </c>
      <c r="D74" s="41" t="s">
        <v>93</v>
      </c>
      <c r="E74" s="42" t="s">
        <v>15</v>
      </c>
      <c r="F74" s="43"/>
      <c r="G74" s="98"/>
      <c r="H74" s="44" t="s">
        <v>16</v>
      </c>
      <c r="I74" s="43" t="s">
        <v>17</v>
      </c>
      <c r="J74" s="45" t="str">
        <f t="shared" ref="J74:J76" si="15">IF(G74="","",C74*G74)</f>
        <v/>
      </c>
    </row>
    <row r="75" spans="1:14" x14ac:dyDescent="0.25">
      <c r="A75" s="39"/>
      <c r="B75" s="43" t="s">
        <v>97</v>
      </c>
      <c r="C75" s="47">
        <v>1</v>
      </c>
      <c r="D75" s="41" t="s">
        <v>93</v>
      </c>
      <c r="E75" s="42" t="s">
        <v>15</v>
      </c>
      <c r="F75" s="43"/>
      <c r="G75" s="98"/>
      <c r="H75" s="44" t="s">
        <v>16</v>
      </c>
      <c r="I75" s="43" t="s">
        <v>17</v>
      </c>
      <c r="J75" s="45" t="str">
        <f t="shared" ref="J75" si="16">IF(G75="","",C75*G75)</f>
        <v/>
      </c>
    </row>
    <row r="76" spans="1:14" x14ac:dyDescent="0.25">
      <c r="A76" s="39" t="s">
        <v>98</v>
      </c>
      <c r="B76" s="40" t="s">
        <v>99</v>
      </c>
      <c r="C76" s="47">
        <v>1</v>
      </c>
      <c r="D76" s="41" t="s">
        <v>14</v>
      </c>
      <c r="E76" s="42" t="s">
        <v>15</v>
      </c>
      <c r="F76" s="43"/>
      <c r="G76" s="98"/>
      <c r="H76" s="44" t="s">
        <v>16</v>
      </c>
      <c r="I76" s="43" t="s">
        <v>17</v>
      </c>
      <c r="J76" s="45" t="str">
        <f t="shared" si="15"/>
        <v/>
      </c>
    </row>
    <row r="77" spans="1:14" x14ac:dyDescent="0.25">
      <c r="A77" s="39" t="s">
        <v>100</v>
      </c>
      <c r="B77" s="40" t="s">
        <v>101</v>
      </c>
      <c r="C77" s="47">
        <v>15</v>
      </c>
      <c r="D77" s="41" t="s">
        <v>21</v>
      </c>
      <c r="E77" s="42" t="s">
        <v>15</v>
      </c>
      <c r="F77" s="43"/>
      <c r="G77" s="98"/>
      <c r="H77" s="44" t="s">
        <v>16</v>
      </c>
      <c r="I77" s="43" t="s">
        <v>17</v>
      </c>
      <c r="J77" s="45" t="str">
        <f t="shared" ref="J77" si="17">IF(G77="","",C77*G77)</f>
        <v/>
      </c>
    </row>
    <row r="78" spans="1:14" x14ac:dyDescent="0.25">
      <c r="A78" s="39" t="s">
        <v>102</v>
      </c>
      <c r="B78" s="40" t="s">
        <v>103</v>
      </c>
      <c r="C78" s="47">
        <v>1</v>
      </c>
      <c r="D78" s="41" t="s">
        <v>93</v>
      </c>
      <c r="E78" s="42" t="s">
        <v>15</v>
      </c>
      <c r="F78" s="43"/>
      <c r="G78" s="98"/>
      <c r="H78" s="44" t="s">
        <v>16</v>
      </c>
      <c r="I78" s="43" t="s">
        <v>17</v>
      </c>
      <c r="J78" s="45" t="str">
        <f t="shared" ref="J78" si="18">IF(G78="","",C78*G78)</f>
        <v/>
      </c>
    </row>
    <row r="79" spans="1:14" x14ac:dyDescent="0.25">
      <c r="A79" s="60"/>
      <c r="B79" s="49"/>
      <c r="C79" s="47"/>
      <c r="D79" s="41"/>
      <c r="E79" s="42"/>
      <c r="F79" s="43"/>
      <c r="G79" s="100"/>
      <c r="H79" s="44"/>
      <c r="I79" s="43"/>
      <c r="J79" s="64"/>
    </row>
    <row r="80" spans="1:14" ht="15.75" thickBot="1" x14ac:dyDescent="0.3">
      <c r="A80" s="60"/>
      <c r="B80" s="30" t="s">
        <v>104</v>
      </c>
      <c r="C80" s="4"/>
      <c r="D80" s="54"/>
      <c r="E80" s="30"/>
      <c r="F80" s="30"/>
      <c r="G80" s="76"/>
      <c r="H80" s="30"/>
      <c r="I80" s="30" t="s">
        <v>17</v>
      </c>
      <c r="J80" s="55" t="str">
        <f>IF(SUM(J64:J79)=0,"",SUM(J64:J79))</f>
        <v/>
      </c>
    </row>
    <row r="81" spans="1:10" ht="15.75" thickTop="1" x14ac:dyDescent="0.25">
      <c r="A81" s="60"/>
      <c r="B81" s="49"/>
      <c r="C81" s="47"/>
      <c r="D81" s="41"/>
      <c r="E81" s="42"/>
      <c r="F81" s="43"/>
      <c r="G81" s="100"/>
      <c r="H81" s="44"/>
      <c r="I81" s="43"/>
      <c r="J81" s="64"/>
    </row>
    <row r="82" spans="1:10" x14ac:dyDescent="0.25">
      <c r="A82" s="36" t="s">
        <v>105</v>
      </c>
      <c r="B82" s="29" t="s">
        <v>29</v>
      </c>
      <c r="C82" s="50"/>
      <c r="D82" s="51"/>
      <c r="E82" s="49"/>
      <c r="F82" s="49"/>
      <c r="G82" s="49"/>
      <c r="H82" s="49"/>
      <c r="I82" s="49"/>
      <c r="J82" s="52"/>
    </row>
    <row r="83" spans="1:10" x14ac:dyDescent="0.25">
      <c r="A83" s="39" t="s">
        <v>106</v>
      </c>
      <c r="B83" s="40" t="s">
        <v>107</v>
      </c>
      <c r="C83" s="47"/>
      <c r="D83" s="43"/>
      <c r="E83" s="43"/>
      <c r="F83" s="43"/>
      <c r="G83" s="43"/>
      <c r="H83" s="59"/>
      <c r="I83" s="43"/>
      <c r="J83" s="43"/>
    </row>
    <row r="84" spans="1:10" x14ac:dyDescent="0.25">
      <c r="A84" s="60"/>
      <c r="B84" s="97" t="s">
        <v>108</v>
      </c>
      <c r="C84" s="94">
        <v>45</v>
      </c>
      <c r="D84" s="41" t="s">
        <v>55</v>
      </c>
      <c r="E84" s="42" t="s">
        <v>15</v>
      </c>
      <c r="F84" s="43"/>
      <c r="G84" s="98"/>
      <c r="H84" s="44" t="s">
        <v>16</v>
      </c>
      <c r="I84" s="43" t="s">
        <v>17</v>
      </c>
      <c r="J84" s="45" t="str">
        <f t="shared" ref="J84:J86" si="19">IF(G84="","",C84*G84)</f>
        <v/>
      </c>
    </row>
    <row r="85" spans="1:10" x14ac:dyDescent="0.25">
      <c r="A85" s="60"/>
      <c r="B85" s="97" t="s">
        <v>109</v>
      </c>
      <c r="C85" s="94">
        <v>10</v>
      </c>
      <c r="D85" s="41" t="s">
        <v>55</v>
      </c>
      <c r="E85" s="42" t="s">
        <v>15</v>
      </c>
      <c r="F85" s="43"/>
      <c r="G85" s="98"/>
      <c r="H85" s="44" t="s">
        <v>16</v>
      </c>
      <c r="I85" s="43" t="s">
        <v>17</v>
      </c>
      <c r="J85" s="45" t="str">
        <f t="shared" ref="J85" si="20">IF(G85="","",C85*G85)</f>
        <v/>
      </c>
    </row>
    <row r="86" spans="1:10" x14ac:dyDescent="0.25">
      <c r="A86" s="39" t="s">
        <v>110</v>
      </c>
      <c r="B86" s="40" t="s">
        <v>111</v>
      </c>
      <c r="C86" s="94">
        <v>270</v>
      </c>
      <c r="D86" s="41" t="s">
        <v>55</v>
      </c>
      <c r="E86" s="42" t="s">
        <v>15</v>
      </c>
      <c r="F86" s="43"/>
      <c r="G86" s="98"/>
      <c r="H86" s="44" t="s">
        <v>16</v>
      </c>
      <c r="I86" s="43" t="s">
        <v>17</v>
      </c>
      <c r="J86" s="45" t="str">
        <f t="shared" si="19"/>
        <v/>
      </c>
    </row>
    <row r="87" spans="1:10" x14ac:dyDescent="0.25">
      <c r="A87" s="39" t="s">
        <v>112</v>
      </c>
      <c r="B87" s="40" t="s">
        <v>113</v>
      </c>
      <c r="C87" s="47">
        <v>10</v>
      </c>
      <c r="D87" s="41" t="s">
        <v>55</v>
      </c>
      <c r="E87" s="42" t="s">
        <v>15</v>
      </c>
      <c r="F87" s="43"/>
      <c r="G87" s="98"/>
      <c r="H87" s="44" t="s">
        <v>16</v>
      </c>
      <c r="I87" s="43" t="s">
        <v>17</v>
      </c>
      <c r="J87" s="45" t="str">
        <f t="shared" ref="J87:J88" si="21">IF(G87="","",C87*G87)</f>
        <v/>
      </c>
    </row>
    <row r="88" spans="1:10" x14ac:dyDescent="0.25">
      <c r="A88" s="39" t="s">
        <v>114</v>
      </c>
      <c r="B88" s="40" t="s">
        <v>115</v>
      </c>
      <c r="C88" s="47">
        <v>375</v>
      </c>
      <c r="D88" s="41" t="s">
        <v>55</v>
      </c>
      <c r="E88" s="42" t="s">
        <v>15</v>
      </c>
      <c r="F88" s="43"/>
      <c r="G88" s="98"/>
      <c r="H88" s="44" t="s">
        <v>16</v>
      </c>
      <c r="I88" s="43" t="s">
        <v>17</v>
      </c>
      <c r="J88" s="45" t="str">
        <f t="shared" si="21"/>
        <v/>
      </c>
    </row>
    <row r="89" spans="1:10" x14ac:dyDescent="0.25">
      <c r="A89" s="60"/>
      <c r="B89" s="43"/>
      <c r="C89" s="47"/>
      <c r="D89" s="41"/>
      <c r="E89" s="42"/>
      <c r="F89" s="43"/>
      <c r="G89" s="82"/>
      <c r="H89" s="44"/>
      <c r="I89" s="43"/>
      <c r="J89" s="64"/>
    </row>
    <row r="90" spans="1:10" ht="15.75" thickBot="1" x14ac:dyDescent="0.3">
      <c r="B90" s="30" t="s">
        <v>116</v>
      </c>
      <c r="C90" s="4"/>
      <c r="D90" s="54"/>
      <c r="E90" s="30"/>
      <c r="F90" s="30"/>
      <c r="G90" s="76"/>
      <c r="H90" s="30"/>
      <c r="I90" s="30" t="s">
        <v>17</v>
      </c>
      <c r="J90" s="55" t="str">
        <f>IF(SUM(J84:J89)=0,"",SUM(J84:J89))</f>
        <v/>
      </c>
    </row>
    <row r="91" spans="1:10" ht="15.75" thickTop="1" x14ac:dyDescent="0.25"/>
  </sheetData>
  <sheetProtection sheet="1" selectLockedCells="1"/>
  <mergeCells count="1">
    <mergeCell ref="A1:J1"/>
  </mergeCells>
  <phoneticPr fontId="27" type="noConversion"/>
  <pageMargins left="0.31496062992125984" right="0.19685039370078741" top="0.9055118110236221" bottom="0.74803149606299213" header="0.31496062992125984" footer="0.31496062992125984"/>
  <pageSetup paperSize="9" orientation="portrait" r:id="rId1"/>
  <headerFooter>
    <oddHeader xml:space="preserve">&amp;L&amp;"-,Bold"Garðabær&amp;R&amp;"-,Bold"&amp;10 103343&amp;K000000
Stofnæð vatnsveitu við Vífilsstaði
Jarðvinna, lagnir og frágangur&amp;KFF0000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af0aa304-566e-4750-b11e-22b9c06e3397" xsi:nil="true"/>
    <wpItemLocation xmlns="14bfd2bb-3d4a-4549-9197-f3410a8da64b">1f2345ff52cd45ad946ce18cf444a98c;4f10c4152bc44169865cb9aea2c0b633;1342;bc333dc250284a81867ff4f66c0034ee;26036;</wpItemLocation>
    <Signature xmlns="917c8f16-5bd7-42f2-8cfd-d3d3b3319cf0" xsi:nil="true"/>
    <wp_tag xmlns="abbeec68-b05e-4e2e-88e5-2ac3e13fe809">Verkefnavinna</wp_tag>
    <lcf76f155ced4ddcb4097134ff3c332f xmlns="66e2d5b3-62f6-42e0-9b48-ad510e2e9344">
      <Terms xmlns="http://schemas.microsoft.com/office/infopath/2007/PartnerControls"/>
    </lcf76f155ced4ddcb4097134ff3c332f>
    <TaxCatchAll xmlns="16763c47-82fd-4f56-81e8-028af3971f8e" xsi:nil="true"/>
    <wpProjectManager xmlns="3d815d55-d4f1-4917-a2d6-8f3ac7defde3">
      <UserInfo>
        <DisplayName>Anna Heiður Eydísardóttir</DisplayName>
        <AccountId>94</AccountId>
        <AccountType/>
      </UserInfo>
    </wpProjectManager>
    <wpFagsvid xmlns="66e2d5b3-62f6-42e0-9b48-ad510e2e9344">412 Vatnsmiðlar</wpFagsvid>
    <wpProjectType xmlns="66e2d5b3-62f6-42e0-9b48-ad510e2e9344">D</wpProjectType>
    <wpParent xmlns="66e2d5b3-62f6-42e0-9b48-ad510e2e9344">Garðabær</wpParent>
    <wpProjectID xmlns="3d815d55-d4f1-4917-a2d6-8f3ac7defde3">103343</wpProjec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912CE22C6C7E48922D1C8D8D83C2CC" ma:contentTypeVersion="27" ma:contentTypeDescription="Create a new document." ma:contentTypeScope="" ma:versionID="6bf3c5b804fe3137a9f8e83cb7a38835">
  <xsd:schema xmlns:xsd="http://www.w3.org/2001/XMLSchema" xmlns:xs="http://www.w3.org/2001/XMLSchema" xmlns:p="http://schemas.microsoft.com/office/2006/metadata/properties" xmlns:ns2="14bfd2bb-3d4a-4549-9197-f3410a8da64b" xmlns:ns3="abbeec68-b05e-4e2e-88e5-2ac3e13fe809" xmlns:ns4="af0aa304-566e-4750-b11e-22b9c06e3397" xmlns:ns5="917c8f16-5bd7-42f2-8cfd-d3d3b3319cf0" xmlns:ns6="66e2d5b3-62f6-42e0-9b48-ad510e2e9344" xmlns:ns7="3d815d55-d4f1-4917-a2d6-8f3ac7defde3" xmlns:ns8="16763c47-82fd-4f56-81e8-028af3971f8e" targetNamespace="http://schemas.microsoft.com/office/2006/metadata/properties" ma:root="true" ma:fieldsID="a20f35bd238c64f1048151f6234fc5e5" ns2:_="" ns3:_="" ns4:_="" ns5:_="" ns6:_="" ns7:_="" ns8:_="">
    <xsd:import namespace="14bfd2bb-3d4a-4549-9197-f3410a8da64b"/>
    <xsd:import namespace="abbeec68-b05e-4e2e-88e5-2ac3e13fe809"/>
    <xsd:import namespace="af0aa304-566e-4750-b11e-22b9c06e3397"/>
    <xsd:import namespace="917c8f16-5bd7-42f2-8cfd-d3d3b3319cf0"/>
    <xsd:import namespace="66e2d5b3-62f6-42e0-9b48-ad510e2e9344"/>
    <xsd:import namespace="3d815d55-d4f1-4917-a2d6-8f3ac7defde3"/>
    <xsd:import namespace="16763c47-82fd-4f56-81e8-028af3971f8e"/>
    <xsd:element name="properties">
      <xsd:complexType>
        <xsd:sequence>
          <xsd:element name="documentManagement">
            <xsd:complexType>
              <xsd:all>
                <xsd:element ref="ns2:wpItemLocation" minOccurs="0"/>
                <xsd:element ref="ns3:wp_tag" minOccurs="0"/>
                <xsd:element ref="ns4:DocumentType" minOccurs="0"/>
                <xsd:element ref="ns5:Signature" minOccurs="0"/>
                <xsd:element ref="ns6:wpParent" minOccurs="0"/>
                <xsd:element ref="ns7:wpProjectID" minOccurs="0"/>
                <xsd:element ref="ns7:wpProjectManager" minOccurs="0"/>
                <xsd:element ref="ns6:wpProjectType" minOccurs="0"/>
                <xsd:element ref="ns6:wpFagsvid" minOccurs="0"/>
                <xsd:element ref="ns6:MediaServiceMetadata" minOccurs="0"/>
                <xsd:element ref="ns6:MediaServiceFastMetadata" minOccurs="0"/>
                <xsd:element ref="ns6:MediaServiceObjectDetectorVersions" minOccurs="0"/>
                <xsd:element ref="ns6:lcf76f155ced4ddcb4097134ff3c332f" minOccurs="0"/>
                <xsd:element ref="ns8:TaxCatchAll" minOccurs="0"/>
                <xsd:element ref="ns6:MediaServiceDateTaken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5" nillable="true" ma:displayName="wpItemLocation" ma:default="1f2345ff52cd45ad946ce18cf444a98c;4f10c4152bc44169865cb9aea2c0b633;1342;bc333dc250284a81867ff4f66c0034ee;26036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6" nillable="true" ma:displayName="Stage tag" ma:default="Verkefnavinna" ma:internalName="wp_ta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aa304-566e-4750-b11e-22b9c06e3397" elementFormDefault="qualified">
    <xsd:import namespace="http://schemas.microsoft.com/office/2006/documentManagement/types"/>
    <xsd:import namespace="http://schemas.microsoft.com/office/infopath/2007/PartnerControls"/>
    <xsd:element name="DocumentType" ma:index="7" nillable="true" ma:displayName="Documenttype" ma:internalName="DocumentType" ma:readOnly="false">
      <xsd:simpleType>
        <xsd:restriction base="dms:Choice">
          <xsd:enumeration value="Technical"/>
          <xsd:enumeration value="Documentation"/>
          <xsd:enumeration value="Variou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c8f16-5bd7-42f2-8cfd-d3d3b3319cf0" elementFormDefault="qualified">
    <xsd:import namespace="http://schemas.microsoft.com/office/2006/documentManagement/types"/>
    <xsd:import namespace="http://schemas.microsoft.com/office/infopath/2007/PartnerControls"/>
    <xsd:element name="Signature" ma:index="8" nillable="true" ma:displayName="Signature" ma:internalName="Signatur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2d5b3-62f6-42e0-9b48-ad510e2e9344" elementFormDefault="qualified">
    <xsd:import namespace="http://schemas.microsoft.com/office/2006/documentManagement/types"/>
    <xsd:import namespace="http://schemas.microsoft.com/office/infopath/2007/PartnerControls"/>
    <xsd:element name="wpParent" ma:index="9" nillable="true" ma:displayName="Customer" ma:default="Garðabær" ma:internalName="wpParent" ma:readOnly="false">
      <xsd:simpleType>
        <xsd:restriction base="dms:Text"/>
      </xsd:simpleType>
    </xsd:element>
    <xsd:element name="wpProjectType" ma:index="12" nillable="true" ma:displayName="Project Category" ma:default="D" ma:internalName="wpProjectType" ma:readOnly="false">
      <xsd:simpleType>
        <xsd:restriction base="dms:Text"/>
      </xsd:simpleType>
    </xsd:element>
    <xsd:element name="wpFagsvid" ma:index="13" nillable="true" ma:displayName="Service Divison" ma:default="412 Vatnsmiðlar" ma:internalName="wpFagsvid" ma:readOnly="false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8edf6cd-2fb1-4067-a51f-1084b44d13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15d55-d4f1-4917-a2d6-8f3ac7defde3" elementFormDefault="qualified">
    <xsd:import namespace="http://schemas.microsoft.com/office/2006/documentManagement/types"/>
    <xsd:import namespace="http://schemas.microsoft.com/office/infopath/2007/PartnerControls"/>
    <xsd:element name="wpProjectID" ma:index="10" nillable="true" ma:displayName="Project ID" ma:default="103343" ma:indexed="true" ma:internalName="wpProjectID" ma:readOnly="false">
      <xsd:simpleType>
        <xsd:restriction base="dms:Text"/>
      </xsd:simpleType>
    </xsd:element>
    <xsd:element name="wpProjectManager" ma:index="11" nillable="true" ma:displayName="Project Manager" ma:default="" ma:indexed="true" ma:SharePointGroup="0" ma:internalName="wpProjectMana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63c47-82fd-4f56-81e8-028af3971f8e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7ec5988-0194-4b55-bc78-8969af64bd0d}" ma:internalName="TaxCatchAll" ma:showField="CatchAllData" ma:web="16763c47-82fd-4f56-81e8-028af3971f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EBACA-1FFE-4928-894F-4F4FD0AC5FCF}">
  <ds:schemaRefs>
    <ds:schemaRef ds:uri="http://schemas.microsoft.com/office/2006/metadata/properties"/>
    <ds:schemaRef ds:uri="http://schemas.microsoft.com/office/infopath/2007/PartnerControls"/>
    <ds:schemaRef ds:uri="af0aa304-566e-4750-b11e-22b9c06e3397"/>
    <ds:schemaRef ds:uri="14bfd2bb-3d4a-4549-9197-f3410a8da64b"/>
    <ds:schemaRef ds:uri="917c8f16-5bd7-42f2-8cfd-d3d3b3319cf0"/>
    <ds:schemaRef ds:uri="abbeec68-b05e-4e2e-88e5-2ac3e13fe809"/>
    <ds:schemaRef ds:uri="66e2d5b3-62f6-42e0-9b48-ad510e2e9344"/>
    <ds:schemaRef ds:uri="16763c47-82fd-4f56-81e8-028af3971f8e"/>
    <ds:schemaRef ds:uri="3d815d55-d4f1-4917-a2d6-8f3ac7defde3"/>
  </ds:schemaRefs>
</ds:datastoreItem>
</file>

<file path=customXml/itemProps2.xml><?xml version="1.0" encoding="utf-8"?>
<ds:datastoreItem xmlns:ds="http://schemas.openxmlformats.org/officeDocument/2006/customXml" ds:itemID="{198A646D-2624-4F2D-B681-AE20F7212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41B94D-423A-4FC5-AE1B-C6F20A92D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bfd2bb-3d4a-4549-9197-f3410a8da64b"/>
    <ds:schemaRef ds:uri="abbeec68-b05e-4e2e-88e5-2ac3e13fe809"/>
    <ds:schemaRef ds:uri="af0aa304-566e-4750-b11e-22b9c06e3397"/>
    <ds:schemaRef ds:uri="917c8f16-5bd7-42f2-8cfd-d3d3b3319cf0"/>
    <ds:schemaRef ds:uri="66e2d5b3-62f6-42e0-9b48-ad510e2e9344"/>
    <ds:schemaRef ds:uri="3d815d55-d4f1-4917-a2d6-8f3ac7defde3"/>
    <ds:schemaRef ds:uri="16763c47-82fd-4f56-81e8-028af3971f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Safnblað</vt:lpstr>
      <vt:lpstr>Tilboðsskrá</vt:lpstr>
    </vt:vector>
  </TitlesOfParts>
  <Manager/>
  <Company>Orkuveita Reykjavíkur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Samræmd útboðslýsing -Tilboðsbók - Veitur</dc:title>
  <dc:subject/>
  <dc:creator>"Grétar Þór Jóhannsson" &lt;Gretar.Thor.Johannsson@or.is&gt;</dc:creator>
  <cp:keywords/>
  <dc:description/>
  <cp:lastModifiedBy>Anna Heiður Eydísardóttir</cp:lastModifiedBy>
  <cp:revision/>
  <cp:lastPrinted>2024-03-06T15:37:32Z</cp:lastPrinted>
  <dcterms:created xsi:type="dcterms:W3CDTF">2016-01-05T09:51:58Z</dcterms:created>
  <dcterms:modified xsi:type="dcterms:W3CDTF">2024-03-06T15:47:47Z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0x01010082912CE22C6C7E48922D1C8D8D83C2CC</vt:lpwstr>
  </property>
  <property fmtid="{D5CDD505-2E9C-101B-9397-08002B2CF9AE}" pid="3" name="HBVidfangsefni">
    <vt:lpwstr>138;#Innkaup|235f4603-93f0-41cd-8918-cf911486dc3b</vt:lpwstr>
  </property>
  <property fmtid="{D5CDD505-2E9C-101B-9397-08002B2CF9AE}" pid="4" name="HBStjornunarkerfi">
    <vt:lpwstr>131;#ISO 9001|221be7b7-157e-44ba-ba76-b84035385067</vt:lpwstr>
  </property>
  <property fmtid="{D5CDD505-2E9C-101B-9397-08002B2CF9AE}" pid="5" name="HBMidill">
    <vt:lpwstr/>
  </property>
  <property fmtid="{D5CDD505-2E9C-101B-9397-08002B2CF9AE}" pid="6" name="HBAdrarStarfseiningar">
    <vt:lpwstr/>
  </property>
  <property fmtid="{D5CDD505-2E9C-101B-9397-08002B2CF9AE}" pid="7" name="HBSkjalategund">
    <vt:lpwstr>120;#Leiðbeining í alm. dreifingu|599c47a2-a001-4d89-b038-748aebba3fcb</vt:lpwstr>
  </property>
  <property fmtid="{D5CDD505-2E9C-101B-9397-08002B2CF9AE}" pid="8" name="HBHandbok">
    <vt:lpwstr>216;#Fjármál|d57fa53b-e76b-4475-869d-b1f0e07002f5</vt:lpwstr>
  </property>
  <property fmtid="{D5CDD505-2E9C-101B-9397-08002B2CF9AE}" pid="9" name="HBStarfseining">
    <vt:lpwstr>102;#Innkaup|619993a9-2584-4d01-9079-7712642c4bf2</vt:lpwstr>
  </property>
  <property fmtid="{D5CDD505-2E9C-101B-9397-08002B2CF9AE}" pid="10" name="_dlc_DocIdItemGuid">
    <vt:lpwstr>f1c580ae-5577-4763-bb2c-8a67d67cfc10</vt:lpwstr>
  </property>
  <property fmtid="{D5CDD505-2E9C-101B-9397-08002B2CF9AE}" pid="11" name="Order">
    <vt:r8>2800</vt:r8>
  </property>
  <property fmtid="{D5CDD505-2E9C-101B-9397-08002B2CF9AE}" pid="12" name="MediaServiceImageTags">
    <vt:lpwstr/>
  </property>
</Properties>
</file>